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17.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15.xml" ContentType="application/vnd.openxmlformats-officedocument.drawingml.chartshapes+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ml.chartshapes+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ml.chartshapes+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harts/chart8.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19815" windowHeight="7395"/>
  </bookViews>
  <sheets>
    <sheet name="الارقام القياسية للمخرجات" sheetId="1" r:id="rId1"/>
    <sheet name="نسب المساهمة الفصلية للمخرجات" sheetId="2" r:id="rId2"/>
    <sheet name="نسب المساهمة السنوية للمخرجات" sheetId="3" r:id="rId3"/>
    <sheet name="الارقام القياسية للمدخلات" sheetId="4" r:id="rId4"/>
    <sheet name="نسبة المساهمة الفصلي للمدخلات" sheetId="5" r:id="rId5"/>
    <sheet name="نسبة المساهمة السنوي للمدخلات" sheetId="6" r:id="rId6"/>
    <sheet name="الارقام القياسية للكمية الانتاج" sheetId="7" r:id="rId7"/>
    <sheet name="نسبة المساهمة الفصلي للكميات" sheetId="8" r:id="rId8"/>
    <sheet name="نسبة المساهمة السنوي للكميات" sheetId="9" r:id="rId9"/>
  </sheets>
  <definedNames>
    <definedName name="OLE_LINK1" localSheetId="0">'الارقام القياسية للمخرجات'!$F$11</definedName>
    <definedName name="OLE_LINK3" localSheetId="0">'الارقام القياسية للمخرجات'!$E$11</definedName>
    <definedName name="_xlnm.Print_Area" localSheetId="6">'الارقام القياسية للكمية الانتاج'!$A$2:$H$28</definedName>
    <definedName name="_xlnm.Print_Area" localSheetId="0">'الارقام القياسية للمخرجات'!$A$1:$J$28</definedName>
    <definedName name="_xlnm.Print_Area" localSheetId="1">'نسب المساهمة الفصلية للمخرجات'!$A$1:$I$28</definedName>
    <definedName name="_xlnm.Print_Area" localSheetId="5">'نسبة المساهمة السنوي للمدخلات'!$A$1:$H$28</definedName>
  </definedNames>
  <calcPr calcId="124519"/>
</workbook>
</file>

<file path=xl/calcChain.xml><?xml version="1.0" encoding="utf-8"?>
<calcChain xmlns="http://schemas.openxmlformats.org/spreadsheetml/2006/main">
  <c r="H11" i="7"/>
  <c r="H12"/>
  <c r="H13"/>
  <c r="H14"/>
  <c r="H15"/>
  <c r="H16"/>
  <c r="H17"/>
  <c r="H18"/>
  <c r="H19"/>
  <c r="H20"/>
  <c r="H21"/>
  <c r="H22"/>
  <c r="H23"/>
  <c r="H24"/>
  <c r="H25"/>
  <c r="H26"/>
  <c r="H27"/>
  <c r="H28"/>
  <c r="H11" i="1" l="1"/>
  <c r="H12"/>
  <c r="H13"/>
  <c r="H14"/>
  <c r="H15"/>
  <c r="H16"/>
  <c r="H17"/>
  <c r="H18"/>
  <c r="H19"/>
  <c r="H20"/>
  <c r="H21"/>
  <c r="H22"/>
  <c r="H23"/>
  <c r="H24"/>
  <c r="H25"/>
  <c r="H26"/>
  <c r="H27"/>
  <c r="H28"/>
  <c r="F28" i="3" l="1"/>
  <c r="F10" l="1"/>
  <c r="G10"/>
  <c r="G10" i="2"/>
  <c r="G12"/>
  <c r="G16"/>
  <c r="G18"/>
  <c r="G24"/>
  <c r="G26"/>
  <c r="G14"/>
  <c r="G20"/>
  <c r="G22"/>
  <c r="F10" i="9"/>
  <c r="G10"/>
  <c r="F11"/>
  <c r="G11"/>
  <c r="F12"/>
  <c r="I12" s="1"/>
  <c r="G12"/>
  <c r="F13"/>
  <c r="I13" s="1"/>
  <c r="G13"/>
  <c r="F14"/>
  <c r="I14" s="1"/>
  <c r="G14"/>
  <c r="F15"/>
  <c r="I15" s="1"/>
  <c r="G15"/>
  <c r="F16"/>
  <c r="I16" s="1"/>
  <c r="G16"/>
  <c r="F17"/>
  <c r="I17" s="1"/>
  <c r="G17"/>
  <c r="F18"/>
  <c r="I18" s="1"/>
  <c r="G18"/>
  <c r="F19"/>
  <c r="I19" s="1"/>
  <c r="G19"/>
  <c r="F20"/>
  <c r="I20" s="1"/>
  <c r="G20"/>
  <c r="F21"/>
  <c r="I27" s="1"/>
  <c r="G21"/>
  <c r="F22"/>
  <c r="G22"/>
  <c r="F23"/>
  <c r="G23"/>
  <c r="F24"/>
  <c r="G24"/>
  <c r="F25"/>
  <c r="G25"/>
  <c r="F26"/>
  <c r="G26"/>
  <c r="F27"/>
  <c r="G27"/>
  <c r="F28"/>
  <c r="I28" s="1"/>
  <c r="F10" i="8"/>
  <c r="G10"/>
  <c r="F11"/>
  <c r="G11"/>
  <c r="F12"/>
  <c r="I12" s="1"/>
  <c r="G12"/>
  <c r="F13"/>
  <c r="I13" s="1"/>
  <c r="G13"/>
  <c r="F14"/>
  <c r="I14" s="1"/>
  <c r="G14"/>
  <c r="F15"/>
  <c r="I15" s="1"/>
  <c r="G15"/>
  <c r="F16"/>
  <c r="I16" s="1"/>
  <c r="G16"/>
  <c r="F17"/>
  <c r="I17" s="1"/>
  <c r="G17"/>
  <c r="F18"/>
  <c r="I18" s="1"/>
  <c r="G18"/>
  <c r="F19"/>
  <c r="I19" s="1"/>
  <c r="G19"/>
  <c r="F20"/>
  <c r="I20" s="1"/>
  <c r="G20"/>
  <c r="F21"/>
  <c r="I27" s="1"/>
  <c r="G21"/>
  <c r="F22"/>
  <c r="G22"/>
  <c r="F23"/>
  <c r="G23"/>
  <c r="F24"/>
  <c r="G24"/>
  <c r="F25"/>
  <c r="G25"/>
  <c r="F26"/>
  <c r="G26"/>
  <c r="F27"/>
  <c r="G27"/>
  <c r="F28"/>
  <c r="I28" s="1"/>
  <c r="G10" i="7"/>
  <c r="I10" s="1"/>
  <c r="H10"/>
  <c r="G11"/>
  <c r="G12"/>
  <c r="I12" s="1"/>
  <c r="K12"/>
  <c r="G13"/>
  <c r="I13" s="1"/>
  <c r="K13"/>
  <c r="G14"/>
  <c r="I14" s="1"/>
  <c r="K14"/>
  <c r="G15"/>
  <c r="I15" s="1"/>
  <c r="K15"/>
  <c r="G16"/>
  <c r="I16" s="1"/>
  <c r="K16"/>
  <c r="G17"/>
  <c r="I17" s="1"/>
  <c r="K17"/>
  <c r="G18"/>
  <c r="I18" s="1"/>
  <c r="K18"/>
  <c r="G19"/>
  <c r="I19" s="1"/>
  <c r="K19"/>
  <c r="G20"/>
  <c r="I20" s="1"/>
  <c r="K20"/>
  <c r="G21"/>
  <c r="I21" s="1"/>
  <c r="K27"/>
  <c r="G22"/>
  <c r="I22" s="1"/>
  <c r="G23"/>
  <c r="I23" s="1"/>
  <c r="G24"/>
  <c r="I24" s="1"/>
  <c r="G25"/>
  <c r="I25" s="1"/>
  <c r="G26"/>
  <c r="I26" s="1"/>
  <c r="G27"/>
  <c r="I27" s="1"/>
  <c r="G28"/>
  <c r="K28"/>
  <c r="F10" i="6"/>
  <c r="G10"/>
  <c r="F11"/>
  <c r="G11"/>
  <c r="F12"/>
  <c r="I12" s="1"/>
  <c r="G12"/>
  <c r="F13"/>
  <c r="I13" s="1"/>
  <c r="G13"/>
  <c r="F14"/>
  <c r="I14" s="1"/>
  <c r="G14"/>
  <c r="F15"/>
  <c r="I15" s="1"/>
  <c r="G15"/>
  <c r="F16"/>
  <c r="I16" s="1"/>
  <c r="G16"/>
  <c r="F17"/>
  <c r="I17" s="1"/>
  <c r="G17"/>
  <c r="F18"/>
  <c r="I18" s="1"/>
  <c r="G18"/>
  <c r="F19"/>
  <c r="I19" s="1"/>
  <c r="G19"/>
  <c r="F20"/>
  <c r="I20" s="1"/>
  <c r="G20"/>
  <c r="F21"/>
  <c r="I27" s="1"/>
  <c r="G21"/>
  <c r="F22"/>
  <c r="G22"/>
  <c r="F23"/>
  <c r="G23"/>
  <c r="F24"/>
  <c r="G24"/>
  <c r="F25"/>
  <c r="G25"/>
  <c r="F26"/>
  <c r="G26"/>
  <c r="F27"/>
  <c r="G27"/>
  <c r="F28"/>
  <c r="I28" s="1"/>
  <c r="F10" i="5"/>
  <c r="G10"/>
  <c r="F11"/>
  <c r="G11"/>
  <c r="F12"/>
  <c r="I12" s="1"/>
  <c r="G12"/>
  <c r="F13"/>
  <c r="I13" s="1"/>
  <c r="G13"/>
  <c r="F14"/>
  <c r="I14" s="1"/>
  <c r="G14"/>
  <c r="F15"/>
  <c r="I15" s="1"/>
  <c r="G15"/>
  <c r="F16"/>
  <c r="I16" s="1"/>
  <c r="G16"/>
  <c r="F17"/>
  <c r="I17" s="1"/>
  <c r="G17"/>
  <c r="F18"/>
  <c r="I18" s="1"/>
  <c r="G18"/>
  <c r="F19"/>
  <c r="I19" s="1"/>
  <c r="G19"/>
  <c r="F20"/>
  <c r="I20" s="1"/>
  <c r="G20"/>
  <c r="F21"/>
  <c r="I27" s="1"/>
  <c r="G21"/>
  <c r="F22"/>
  <c r="G22"/>
  <c r="F23"/>
  <c r="G23"/>
  <c r="F24"/>
  <c r="G24"/>
  <c r="F25"/>
  <c r="G25"/>
  <c r="F26"/>
  <c r="G26"/>
  <c r="F27"/>
  <c r="G27"/>
  <c r="F28"/>
  <c r="I28" s="1"/>
  <c r="G10" i="4"/>
  <c r="I10" s="1"/>
  <c r="H10"/>
  <c r="G11"/>
  <c r="H11"/>
  <c r="G12"/>
  <c r="I12" s="1"/>
  <c r="H12"/>
  <c r="K12" s="1"/>
  <c r="G13"/>
  <c r="I13" s="1"/>
  <c r="H13"/>
  <c r="K13" s="1"/>
  <c r="G14"/>
  <c r="I14" s="1"/>
  <c r="H14"/>
  <c r="K14" s="1"/>
  <c r="G15"/>
  <c r="I15" s="1"/>
  <c r="H15"/>
  <c r="K15" s="1"/>
  <c r="G16"/>
  <c r="I16" s="1"/>
  <c r="H16"/>
  <c r="K16" s="1"/>
  <c r="G17"/>
  <c r="I17" s="1"/>
  <c r="H17"/>
  <c r="K17" s="1"/>
  <c r="G18"/>
  <c r="I18" s="1"/>
  <c r="H18"/>
  <c r="K18" s="1"/>
  <c r="G19"/>
  <c r="I19" s="1"/>
  <c r="H19"/>
  <c r="K19" s="1"/>
  <c r="G20"/>
  <c r="I20" s="1"/>
  <c r="H20"/>
  <c r="K20" s="1"/>
  <c r="G21"/>
  <c r="I21" s="1"/>
  <c r="H21"/>
  <c r="K27" s="1"/>
  <c r="G22"/>
  <c r="I22" s="1"/>
  <c r="H22"/>
  <c r="G23"/>
  <c r="I23" s="1"/>
  <c r="H23"/>
  <c r="G24"/>
  <c r="I24" s="1"/>
  <c r="H24"/>
  <c r="G25"/>
  <c r="I25" s="1"/>
  <c r="H25"/>
  <c r="G26"/>
  <c r="I26" s="1"/>
  <c r="H26"/>
  <c r="G27"/>
  <c r="I27" s="1"/>
  <c r="H27"/>
  <c r="G28"/>
  <c r="H28"/>
  <c r="K28" s="1"/>
  <c r="I28" i="3"/>
  <c r="G27"/>
  <c r="F27"/>
  <c r="G26"/>
  <c r="F26"/>
  <c r="G25"/>
  <c r="F25"/>
  <c r="G24"/>
  <c r="F24"/>
  <c r="G23"/>
  <c r="F23"/>
  <c r="G22"/>
  <c r="F22"/>
  <c r="G21"/>
  <c r="F21"/>
  <c r="I27" s="1"/>
  <c r="G20"/>
  <c r="F20"/>
  <c r="I20" s="1"/>
  <c r="G19"/>
  <c r="F19"/>
  <c r="I19" s="1"/>
  <c r="G18"/>
  <c r="F18"/>
  <c r="I18" s="1"/>
  <c r="G17"/>
  <c r="F17"/>
  <c r="I17" s="1"/>
  <c r="G16"/>
  <c r="F16"/>
  <c r="I16" s="1"/>
  <c r="G15"/>
  <c r="F15"/>
  <c r="I15" s="1"/>
  <c r="G14"/>
  <c r="F14"/>
  <c r="I14" s="1"/>
  <c r="G13"/>
  <c r="F13"/>
  <c r="I13" s="1"/>
  <c r="G12"/>
  <c r="F12"/>
  <c r="I12" s="1"/>
  <c r="G11"/>
  <c r="F11"/>
  <c r="K28" i="1"/>
  <c r="G28"/>
  <c r="G27"/>
  <c r="I27" s="1"/>
  <c r="G26"/>
  <c r="I26" s="1"/>
  <c r="G25"/>
  <c r="I25" s="1"/>
  <c r="G24"/>
  <c r="I24" s="1"/>
  <c r="G23"/>
  <c r="I23" s="1"/>
  <c r="G22"/>
  <c r="I22" s="1"/>
  <c r="K27"/>
  <c r="G21"/>
  <c r="I21" s="1"/>
  <c r="K20"/>
  <c r="G20"/>
  <c r="I20" s="1"/>
  <c r="K19"/>
  <c r="G19"/>
  <c r="I19" s="1"/>
  <c r="K18"/>
  <c r="G18"/>
  <c r="I18" s="1"/>
  <c r="K17"/>
  <c r="G17"/>
  <c r="I17" s="1"/>
  <c r="K16"/>
  <c r="G16"/>
  <c r="I16" s="1"/>
  <c r="K15"/>
  <c r="G15"/>
  <c r="I15" s="1"/>
  <c r="K14"/>
  <c r="G14"/>
  <c r="I14" s="1"/>
  <c r="K13"/>
  <c r="G13"/>
  <c r="I13" s="1"/>
  <c r="K12"/>
  <c r="G12"/>
  <c r="I12" s="1"/>
  <c r="G11"/>
  <c r="H10"/>
  <c r="G10"/>
  <c r="I10" s="1"/>
  <c r="F28" i="2" l="1"/>
  <c r="I28" s="1"/>
  <c r="F26"/>
  <c r="F24"/>
  <c r="F22"/>
  <c r="F20"/>
  <c r="I20" s="1"/>
  <c r="F18"/>
  <c r="I18" s="1"/>
  <c r="F16"/>
  <c r="I16" s="1"/>
  <c r="F12"/>
  <c r="I12" s="1"/>
  <c r="F10"/>
  <c r="G27"/>
  <c r="G25"/>
  <c r="G23"/>
  <c r="G21"/>
  <c r="G19"/>
  <c r="G17"/>
  <c r="G15"/>
  <c r="G13"/>
  <c r="G11"/>
  <c r="F14"/>
  <c r="I14" s="1"/>
  <c r="F27"/>
  <c r="F25"/>
  <c r="F23"/>
  <c r="F21"/>
  <c r="I27" s="1"/>
  <c r="F19"/>
  <c r="I19" s="1"/>
  <c r="F17"/>
  <c r="I17" s="1"/>
  <c r="F15"/>
  <c r="I15" s="1"/>
  <c r="F13"/>
  <c r="I13" s="1"/>
  <c r="F11"/>
  <c r="G28" i="3"/>
  <c r="H25" s="1"/>
  <c r="G28" i="8"/>
  <c r="H11" s="1"/>
  <c r="G28" i="5"/>
  <c r="H25" s="1"/>
  <c r="G28" i="6"/>
  <c r="H24" s="1"/>
  <c r="G28" i="9"/>
  <c r="H11" s="1"/>
  <c r="I28" i="7"/>
  <c r="J10" s="1"/>
  <c r="J28" s="1"/>
  <c r="I28" i="4"/>
  <c r="J24" s="1"/>
  <c r="I28" i="1"/>
  <c r="J18" s="1"/>
  <c r="G28" i="2" l="1"/>
  <c r="H24" s="1"/>
  <c r="H10" i="3"/>
  <c r="H22"/>
  <c r="H13"/>
  <c r="H21"/>
  <c r="H12"/>
  <c r="H19"/>
  <c r="H24"/>
  <c r="H17"/>
  <c r="H23"/>
  <c r="H16"/>
  <c r="H27"/>
  <c r="H15"/>
  <c r="H20"/>
  <c r="H20" i="5"/>
  <c r="H21"/>
  <c r="H18"/>
  <c r="H19"/>
  <c r="H24"/>
  <c r="H27"/>
  <c r="H12"/>
  <c r="H13"/>
  <c r="H23"/>
  <c r="H10"/>
  <c r="H26"/>
  <c r="H11"/>
  <c r="H16"/>
  <c r="H17"/>
  <c r="H14"/>
  <c r="H22"/>
  <c r="H15"/>
  <c r="H24" i="8"/>
  <c r="H21"/>
  <c r="H10"/>
  <c r="H18"/>
  <c r="J18" i="4"/>
  <c r="J23"/>
  <c r="J25"/>
  <c r="J21"/>
  <c r="J10"/>
  <c r="J28" s="1"/>
  <c r="J20"/>
  <c r="J13"/>
  <c r="H26" i="3"/>
  <c r="H11"/>
  <c r="H14"/>
  <c r="H18"/>
  <c r="J27" i="4"/>
  <c r="H26" i="8"/>
  <c r="H22"/>
  <c r="H14"/>
  <c r="H17"/>
  <c r="H27"/>
  <c r="H19"/>
  <c r="H13"/>
  <c r="H20"/>
  <c r="H25"/>
  <c r="H12"/>
  <c r="H16"/>
  <c r="H23"/>
  <c r="H15"/>
  <c r="H26" i="9"/>
  <c r="J14" i="7"/>
  <c r="J18"/>
  <c r="H16" i="6"/>
  <c r="H15"/>
  <c r="H23"/>
  <c r="H10"/>
  <c r="H26" i="2"/>
  <c r="H18"/>
  <c r="H22" i="9"/>
  <c r="J15" i="7"/>
  <c r="J22"/>
  <c r="H21" i="6"/>
  <c r="H18"/>
  <c r="H12"/>
  <c r="H11"/>
  <c r="H19"/>
  <c r="H17"/>
  <c r="H27"/>
  <c r="H26"/>
  <c r="H14"/>
  <c r="H13"/>
  <c r="H25"/>
  <c r="H22"/>
  <c r="H20"/>
  <c r="J19" i="4"/>
  <c r="J17"/>
  <c r="J26"/>
  <c r="J16"/>
  <c r="J12"/>
  <c r="J15"/>
  <c r="J22"/>
  <c r="J14"/>
  <c r="J20" i="1"/>
  <c r="J14"/>
  <c r="H23" i="2"/>
  <c r="H14"/>
  <c r="H10" i="9"/>
  <c r="H23"/>
  <c r="H27"/>
  <c r="H12"/>
  <c r="H13"/>
  <c r="H14"/>
  <c r="H15"/>
  <c r="H16"/>
  <c r="H17"/>
  <c r="H18"/>
  <c r="H19"/>
  <c r="H20"/>
  <c r="H21"/>
  <c r="H25"/>
  <c r="H24"/>
  <c r="J25" i="7"/>
  <c r="J19"/>
  <c r="J13"/>
  <c r="J24"/>
  <c r="J21"/>
  <c r="J17"/>
  <c r="J12"/>
  <c r="J27"/>
  <c r="J20"/>
  <c r="J16"/>
  <c r="J26"/>
  <c r="J23"/>
  <c r="J27" i="1"/>
  <c r="J26"/>
  <c r="J25"/>
  <c r="J23"/>
  <c r="J22"/>
  <c r="J17"/>
  <c r="J13"/>
  <c r="J24"/>
  <c r="J21"/>
  <c r="J19"/>
  <c r="J12"/>
  <c r="J10"/>
  <c r="J16"/>
  <c r="J15"/>
  <c r="H22" i="2" l="1"/>
  <c r="H15"/>
  <c r="H12"/>
  <c r="H10"/>
  <c r="H11"/>
  <c r="H17"/>
  <c r="H20"/>
  <c r="H21"/>
  <c r="H13"/>
  <c r="H27"/>
  <c r="H25"/>
  <c r="H16"/>
  <c r="H19"/>
  <c r="H28" i="5"/>
  <c r="H28" i="3"/>
  <c r="H28" i="8"/>
  <c r="H28" i="6"/>
  <c r="H28" i="9"/>
  <c r="J28" i="1"/>
  <c r="H28" i="2" l="1"/>
</calcChain>
</file>

<file path=xl/sharedStrings.xml><?xml version="1.0" encoding="utf-8"?>
<sst xmlns="http://schemas.openxmlformats.org/spreadsheetml/2006/main" count="285" uniqueCount="52">
  <si>
    <t>(100=2012)</t>
  </si>
  <si>
    <t>ت</t>
  </si>
  <si>
    <t xml:space="preserve">القسم </t>
  </si>
  <si>
    <t>الوزن</t>
  </si>
  <si>
    <t>معدل التغير الفصلي %</t>
  </si>
  <si>
    <t>معدل التغير السنوي %</t>
  </si>
  <si>
    <t>المساهمة في نسبة التغير السنوي للرقم القياسي العام</t>
  </si>
  <si>
    <t>المساهمة في نسبة التغير السنوي للرقم القياسي العام %</t>
  </si>
  <si>
    <t>المواد الغذائية</t>
  </si>
  <si>
    <t>المشروبات</t>
  </si>
  <si>
    <t>المنسوجات</t>
  </si>
  <si>
    <t>الملابس ، تهيئة وصبغ الفراء</t>
  </si>
  <si>
    <t>دبغ وتهيئة الجلود ، صناعة حقائب الأمتعة وحقائب اليد والسروج والأعنة والأحذية</t>
  </si>
  <si>
    <t>الورق ومنتجات الورق</t>
  </si>
  <si>
    <t>الطباعة والنشر واستنساخ وسائط الأعلام المسجلة</t>
  </si>
  <si>
    <t>المنتجات النفطية المكررة</t>
  </si>
  <si>
    <t>المواد والمنتجات الكيمياوية</t>
  </si>
  <si>
    <t>منتجات المطاط واللدائن</t>
  </si>
  <si>
    <t>منتجات المعادن اللافلزية الأخرى</t>
  </si>
  <si>
    <t>منتجات المعادن المركبة باستثناء المكائن والمعدات</t>
  </si>
  <si>
    <t>معدات وأجهزة الراديو والتلفزيون والاتصالات</t>
  </si>
  <si>
    <t>صناعة الآلات ذات الإغراض العامة الأخرى</t>
  </si>
  <si>
    <t>صناعة المحركات والمولدات والمحولات الكهربائية وصناعة أجهزة توزيع الكهرباء والتحكم فيها</t>
  </si>
  <si>
    <t>صناعة  تجميع السيارات</t>
  </si>
  <si>
    <t>صناعة الدراجات الهوائية ومركبات العجزة</t>
  </si>
  <si>
    <t>الأثاث وصناعة منتجات غير مصنفة في محل أخر</t>
  </si>
  <si>
    <t>00</t>
  </si>
  <si>
    <t>الرقم القياسي العام</t>
  </si>
  <si>
    <t>المساهمة في نسبة التغير الفصلي للرقم القياسي العام</t>
  </si>
  <si>
    <t>المساهمة في نسبة التغير الفصلي للرقم القياسي العام %</t>
  </si>
  <si>
    <t>(100=2012</t>
  </si>
  <si>
    <t xml:space="preserve">المواد الغذائية </t>
  </si>
  <si>
    <t>الأثاث وصناعة منتجات غير مصنفة في  محل أخر</t>
  </si>
  <si>
    <t>القسم</t>
  </si>
  <si>
    <t>معدل التغير الفصلي  %</t>
  </si>
  <si>
    <t>المنتجات الكيماوية</t>
  </si>
  <si>
    <t xml:space="preserve">المنتجات النفطية المكررة </t>
  </si>
  <si>
    <t>الطباعة والنشر واستنساخ وسائط الإعلام المسجلة</t>
  </si>
  <si>
    <t>الرقم القياسي للفصل الاول 2019</t>
  </si>
  <si>
    <t>الرقم القياسي للفصل الثاني 2019</t>
  </si>
  <si>
    <t>الرقم القياسي للفصل الرابع 2019</t>
  </si>
  <si>
    <t xml:space="preserve">الرقم القياسي للفصل الاول 2019 </t>
  </si>
  <si>
    <t>الرقم القياسي للفصل الاول 2020</t>
  </si>
  <si>
    <t xml:space="preserve">الارقام القياسية لاسعار المخرجات حسب اقسام  الصناعات التحويلية للفصل الاول ومعدلات التغير الفصلية والسنوية لسنة 2020 </t>
  </si>
  <si>
    <t>نسب المساهمة في معدل التغير السنوي للرقم القياسي العام لاسعار المخرجات للفصل الاول لسنة 2020</t>
  </si>
  <si>
    <t xml:space="preserve">نسب المساهمة في معدل التغير الفصلي للرقم القياسي العام لاسعار المخرجات للفصل الاول لسنة 2020 </t>
  </si>
  <si>
    <t>الارقام القياسية لاسعار المدخلات حسب اقسام الصناعات التحويلية للفصل الاول لسنة 2020 ومعدلات التغير الفصلية والسنوية</t>
  </si>
  <si>
    <t>نسب المساهمة في معدل التغير الفصلي للرقم القياسي العام لاسعار المدخلات للفصل الاول لسنة 2020</t>
  </si>
  <si>
    <t>نسب المساهمة في معدل التغير السنوي للرقم القياسي العام لاسعار المدخلات للفصل الاول لسنة 2020</t>
  </si>
  <si>
    <t>الأرقام القياسية لكمية الإنتاج حسب أقسام الصناعات التحويلية للفصل الاول ومعدلات التغير الفصلية والسنوية لسنة 2020</t>
  </si>
  <si>
    <t>نسب المساهمة في معدل التغير الفصلي للرقم القياسي العام لكمية الانتاج الصناعي للفصل الاول لسنة 2020</t>
  </si>
  <si>
    <t>نسب المساهمة في معدل التغير السنوي للرقم القياسي العام لكمية الانتاج الصناعي  للفصل الاول لسنة 2020</t>
  </si>
</sst>
</file>

<file path=xl/styles.xml><?xml version="1.0" encoding="utf-8"?>
<styleSheet xmlns="http://schemas.openxmlformats.org/spreadsheetml/2006/main">
  <numFmts count="2">
    <numFmt numFmtId="164" formatCode="0.000"/>
    <numFmt numFmtId="165" formatCode="0.0"/>
  </numFmts>
  <fonts count="26">
    <font>
      <sz val="10"/>
      <name val="Arial"/>
    </font>
    <font>
      <b/>
      <sz val="8"/>
      <name val="Simplified Arabic"/>
      <family val="1"/>
    </font>
    <font>
      <b/>
      <sz val="11"/>
      <name val="Simplified Arabic"/>
      <family val="1"/>
    </font>
    <font>
      <b/>
      <sz val="12"/>
      <name val="Simplified Arabic"/>
      <family val="1"/>
    </font>
    <font>
      <b/>
      <sz val="10"/>
      <name val="Times New Roman"/>
      <family val="1"/>
    </font>
    <font>
      <sz val="9"/>
      <name val="Simplified Arabic"/>
      <family val="1"/>
    </font>
    <font>
      <sz val="8"/>
      <name val="Simplified Arabic"/>
      <family val="1"/>
    </font>
    <font>
      <sz val="10"/>
      <name val="Arial"/>
      <family val="2"/>
    </font>
    <font>
      <sz val="6"/>
      <name val="Arial"/>
      <family val="2"/>
    </font>
    <font>
      <b/>
      <sz val="10"/>
      <name val="Arial"/>
      <family val="2"/>
    </font>
    <font>
      <b/>
      <sz val="7"/>
      <name val="Simplified Arabic"/>
      <family val="1"/>
    </font>
    <font>
      <b/>
      <sz val="8"/>
      <name val="Arial"/>
      <family val="2"/>
    </font>
    <font>
      <b/>
      <sz val="9"/>
      <name val="Simplified Arabic"/>
      <family val="1"/>
    </font>
    <font>
      <sz val="9"/>
      <name val="Arial"/>
      <family val="2"/>
    </font>
    <font>
      <b/>
      <sz val="11"/>
      <name val="Arial"/>
      <family val="2"/>
    </font>
    <font>
      <sz val="10"/>
      <name val="Arial"/>
      <family val="2"/>
    </font>
    <font>
      <sz val="8"/>
      <name val="Arial"/>
      <family val="2"/>
    </font>
    <font>
      <sz val="10"/>
      <name val="Simplified Arabic"/>
      <family val="1"/>
    </font>
    <font>
      <sz val="10"/>
      <color theme="1"/>
      <name val="Simplified Arabic"/>
      <family val="1"/>
    </font>
    <font>
      <b/>
      <sz val="8"/>
      <color rgb="FF000000"/>
      <name val="Arial"/>
      <family val="2"/>
    </font>
    <font>
      <b/>
      <sz val="12"/>
      <name val="Arial"/>
      <family val="2"/>
    </font>
    <font>
      <b/>
      <sz val="8"/>
      <name val="Simplified Arabic"/>
      <family val="1"/>
    </font>
    <font>
      <sz val="8"/>
      <name val="Simplified Arabic"/>
      <family val="1"/>
    </font>
    <font>
      <b/>
      <sz val="7"/>
      <name val="Simplified Arabic"/>
      <family val="1"/>
    </font>
    <font>
      <b/>
      <sz val="10"/>
      <name val="Arial"/>
      <family val="2"/>
    </font>
    <font>
      <b/>
      <sz val="12"/>
      <name val="Simplified Arabic"/>
      <family val="1"/>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xf numFmtId="0" fontId="7" fillId="0" borderId="0"/>
  </cellStyleXfs>
  <cellXfs count="130">
    <xf numFmtId="0" fontId="0" fillId="0" borderId="0" xfId="0"/>
    <xf numFmtId="49" fontId="1" fillId="0" borderId="0" xfId="0" applyNumberFormat="1" applyFont="1" applyFill="1" applyBorder="1" applyAlignment="1">
      <alignment horizontal="center" vertical="center" readingOrder="2"/>
    </xf>
    <xf numFmtId="0" fontId="3" fillId="0" borderId="0" xfId="0" applyFont="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right" vertical="center" wrapText="1"/>
    </xf>
    <xf numFmtId="164" fontId="1" fillId="0" borderId="0" xfId="0" applyNumberFormat="1" applyFont="1" applyFill="1" applyBorder="1" applyAlignment="1">
      <alignment horizontal="center" vertical="center" wrapText="1"/>
    </xf>
    <xf numFmtId="0" fontId="4" fillId="0" borderId="0" xfId="0" applyFont="1" applyBorder="1" applyAlignment="1">
      <alignment horizontal="center" vertical="center"/>
    </xf>
    <xf numFmtId="165" fontId="1" fillId="0" borderId="0"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7" fillId="0" borderId="1" xfId="0" applyFont="1" applyBorder="1" applyAlignment="1">
      <alignment horizontal="center" vertical="center" wrapText="1"/>
    </xf>
    <xf numFmtId="165" fontId="10"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165" fontId="1"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readingOrder="2"/>
    </xf>
    <xf numFmtId="0" fontId="12" fillId="2" borderId="1" xfId="0" applyFont="1" applyFill="1" applyBorder="1" applyAlignment="1">
      <alignment horizontal="right" wrapText="1" readingOrder="2"/>
    </xf>
    <xf numFmtId="0" fontId="13" fillId="0" borderId="5" xfId="0" applyFont="1" applyFill="1" applyBorder="1" applyAlignment="1">
      <alignment horizontal="center" vertical="center" wrapText="1" readingOrder="2"/>
    </xf>
    <xf numFmtId="0" fontId="13" fillId="0" borderId="1" xfId="0" applyFont="1" applyFill="1" applyBorder="1" applyAlignment="1">
      <alignment horizontal="center" vertical="center" wrapText="1" readingOrder="2"/>
    </xf>
    <xf numFmtId="0" fontId="13" fillId="0" borderId="1" xfId="0" applyFont="1" applyFill="1" applyBorder="1" applyAlignment="1">
      <alignment horizontal="center" vertical="center" wrapText="1" readingOrder="1"/>
    </xf>
    <xf numFmtId="165" fontId="13" fillId="0" borderId="6" xfId="0" applyNumberFormat="1" applyFont="1" applyBorder="1" applyAlignment="1">
      <alignment horizontal="center" vertical="center" wrapText="1" readingOrder="1"/>
    </xf>
    <xf numFmtId="165" fontId="13" fillId="0" borderId="1" xfId="0" applyNumberFormat="1" applyFont="1" applyFill="1" applyBorder="1" applyAlignment="1">
      <alignment horizontal="center" vertical="center" wrapText="1" readingOrder="1"/>
    </xf>
    <xf numFmtId="165" fontId="1" fillId="0" borderId="1" xfId="0" applyNumberFormat="1" applyFont="1" applyFill="1" applyBorder="1" applyAlignment="1">
      <alignment horizontal="center" vertical="center" wrapText="1" readingOrder="1"/>
    </xf>
    <xf numFmtId="165" fontId="1" fillId="0" borderId="5" xfId="0" applyNumberFormat="1" applyFont="1" applyFill="1" applyBorder="1" applyAlignment="1">
      <alignment horizontal="center" vertical="center" wrapText="1" readingOrder="2"/>
    </xf>
    <xf numFmtId="165" fontId="1" fillId="0" borderId="1" xfId="0" applyNumberFormat="1" applyFont="1" applyFill="1" applyBorder="1" applyAlignment="1">
      <alignment horizontal="center" vertical="center"/>
    </xf>
    <xf numFmtId="165" fontId="0" fillId="0" borderId="0" xfId="0" applyNumberFormat="1"/>
    <xf numFmtId="164" fontId="13" fillId="0" borderId="5" xfId="0" applyNumberFormat="1" applyFont="1" applyFill="1" applyBorder="1" applyAlignment="1">
      <alignment horizontal="center" vertical="center" wrapText="1" readingOrder="2"/>
    </xf>
    <xf numFmtId="0" fontId="12" fillId="2" borderId="1" xfId="0" applyFont="1" applyFill="1" applyBorder="1" applyAlignment="1">
      <alignment horizontal="right" vertical="center" wrapText="1" readingOrder="2"/>
    </xf>
    <xf numFmtId="0" fontId="11" fillId="0" borderId="7" xfId="0" applyFont="1" applyBorder="1" applyAlignment="1">
      <alignment horizontal="center" vertical="center" wrapText="1" readingOrder="2"/>
    </xf>
    <xf numFmtId="0" fontId="1" fillId="0" borderId="8" xfId="0" applyFont="1" applyFill="1" applyBorder="1" applyAlignment="1">
      <alignment horizontal="right" vertical="center" readingOrder="2"/>
    </xf>
    <xf numFmtId="0" fontId="13" fillId="0" borderId="5" xfId="0" applyFont="1" applyFill="1" applyBorder="1" applyAlignment="1">
      <alignment horizontal="center" vertical="center" wrapText="1" readingOrder="1"/>
    </xf>
    <xf numFmtId="1" fontId="1" fillId="0" borderId="1" xfId="0" applyNumberFormat="1" applyFont="1" applyFill="1" applyBorder="1" applyAlignment="1">
      <alignment horizontal="center" vertical="center" wrapText="1" readingOrder="1"/>
    </xf>
    <xf numFmtId="0" fontId="0" fillId="0" borderId="0" xfId="0" applyAlignment="1">
      <alignment horizontal="right"/>
    </xf>
    <xf numFmtId="0" fontId="0" fillId="0" borderId="0" xfId="0" applyAlignment="1">
      <alignment vertical="center"/>
    </xf>
    <xf numFmtId="3" fontId="14" fillId="0" borderId="0" xfId="0" applyNumberFormat="1" applyFont="1" applyBorder="1" applyAlignment="1">
      <alignment horizontal="center" vertical="center" wrapText="1" readingOrder="1"/>
    </xf>
    <xf numFmtId="0" fontId="14" fillId="0" borderId="0" xfId="0" applyFont="1" applyBorder="1" applyAlignment="1">
      <alignment horizontal="center" vertical="center" wrapText="1" readingOrder="1"/>
    </xf>
    <xf numFmtId="165" fontId="13" fillId="0" borderId="6" xfId="0" applyNumberFormat="1" applyFont="1" applyFill="1" applyBorder="1" applyAlignment="1">
      <alignment horizontal="center" vertical="center" wrapText="1" readingOrder="1"/>
    </xf>
    <xf numFmtId="164" fontId="13" fillId="0" borderId="1" xfId="0" applyNumberFormat="1" applyFont="1" applyFill="1" applyBorder="1" applyAlignment="1">
      <alignment horizontal="center" vertical="center" wrapText="1" readingOrder="1"/>
    </xf>
    <xf numFmtId="0" fontId="0" fillId="0" borderId="0" xfId="0" applyBorder="1"/>
    <xf numFmtId="0" fontId="12" fillId="2" borderId="5" xfId="0" applyFont="1" applyFill="1" applyBorder="1" applyAlignment="1">
      <alignment horizontal="right" wrapText="1" readingOrder="2"/>
    </xf>
    <xf numFmtId="0" fontId="12" fillId="2" borderId="5" xfId="0" applyFont="1" applyFill="1" applyBorder="1" applyAlignment="1">
      <alignment horizontal="right" vertical="center" wrapText="1" readingOrder="2"/>
    </xf>
    <xf numFmtId="1" fontId="13" fillId="0" borderId="1" xfId="0" applyNumberFormat="1" applyFont="1" applyFill="1" applyBorder="1" applyAlignment="1">
      <alignment horizontal="center" vertical="center" wrapText="1" readingOrder="1"/>
    </xf>
    <xf numFmtId="3" fontId="14" fillId="0" borderId="0" xfId="0" applyNumberFormat="1" applyFont="1" applyBorder="1" applyAlignment="1">
      <alignment horizontal="center" wrapText="1" readingOrder="1"/>
    </xf>
    <xf numFmtId="0" fontId="14" fillId="0" borderId="0" xfId="0" applyFont="1" applyBorder="1" applyAlignment="1">
      <alignment horizontal="center" wrapText="1" readingOrder="1"/>
    </xf>
    <xf numFmtId="0" fontId="13" fillId="0" borderId="0" xfId="0" applyFont="1" applyFill="1" applyBorder="1" applyAlignment="1">
      <alignment horizontal="center" vertical="center" wrapText="1" readingOrder="2"/>
    </xf>
    <xf numFmtId="49" fontId="1" fillId="0" borderId="1" xfId="0" applyNumberFormat="1" applyFont="1" applyFill="1" applyBorder="1" applyAlignment="1">
      <alignment horizontal="center" vertical="center" readingOrder="2"/>
    </xf>
    <xf numFmtId="0" fontId="13" fillId="0" borderId="0" xfId="0" applyFont="1" applyFill="1" applyBorder="1" applyAlignment="1">
      <alignment horizontal="center" vertical="center" wrapText="1" readingOrder="1"/>
    </xf>
    <xf numFmtId="0" fontId="1" fillId="0" borderId="1" xfId="0" applyFont="1" applyFill="1" applyBorder="1" applyAlignment="1">
      <alignment horizontal="right" vertical="center" readingOrder="2"/>
    </xf>
    <xf numFmtId="1" fontId="13" fillId="0" borderId="5" xfId="0" applyNumberFormat="1" applyFont="1" applyFill="1" applyBorder="1" applyAlignment="1">
      <alignment horizontal="center" vertical="center" wrapText="1" readingOrder="1"/>
    </xf>
    <xf numFmtId="0" fontId="13" fillId="0" borderId="1" xfId="0" applyFont="1" applyFill="1" applyBorder="1" applyAlignment="1">
      <alignment horizontal="center" vertical="center"/>
    </xf>
    <xf numFmtId="0" fontId="13" fillId="0" borderId="0" xfId="0" applyFont="1"/>
    <xf numFmtId="0" fontId="12" fillId="0" borderId="5" xfId="0" applyFont="1" applyFill="1" applyBorder="1" applyAlignment="1">
      <alignment horizontal="right" vertical="center" readingOrder="2"/>
    </xf>
    <xf numFmtId="0" fontId="12" fillId="0" borderId="5" xfId="0" applyFont="1" applyFill="1" applyBorder="1" applyAlignment="1">
      <alignment horizontal="right" wrapText="1" readingOrder="2"/>
    </xf>
    <xf numFmtId="0" fontId="16" fillId="0" borderId="7" xfId="0" applyFont="1" applyBorder="1" applyAlignment="1">
      <alignment horizontal="center" wrapText="1" readingOrder="2"/>
    </xf>
    <xf numFmtId="0" fontId="7" fillId="0" borderId="0" xfId="0" applyFont="1"/>
    <xf numFmtId="0" fontId="0" fillId="0" borderId="0" xfId="0" applyFill="1" applyBorder="1" applyAlignment="1">
      <alignment horizontal="center" vertical="center"/>
    </xf>
    <xf numFmtId="0" fontId="1" fillId="0" borderId="9" xfId="0" applyFont="1" applyFill="1" applyBorder="1" applyAlignment="1">
      <alignment horizontal="right" vertical="center" readingOrder="2"/>
    </xf>
    <xf numFmtId="0" fontId="16" fillId="0" borderId="1" xfId="0" applyFont="1" applyBorder="1" applyAlignment="1">
      <alignment horizontal="center" vertical="center" wrapText="1" readingOrder="2"/>
    </xf>
    <xf numFmtId="0" fontId="12" fillId="2" borderId="9" xfId="0" applyFont="1" applyFill="1" applyBorder="1" applyAlignment="1">
      <alignment horizontal="right" wrapText="1" readingOrder="2"/>
    </xf>
    <xf numFmtId="0" fontId="13" fillId="0" borderId="0" xfId="0" applyFont="1" applyBorder="1" applyAlignment="1">
      <alignment horizontal="center" vertical="center" wrapText="1" readingOrder="1"/>
    </xf>
    <xf numFmtId="164" fontId="13" fillId="0" borderId="5" xfId="0" applyNumberFormat="1" applyFont="1" applyFill="1" applyBorder="1" applyAlignment="1">
      <alignment horizontal="center" vertical="center" wrapText="1" readingOrder="1"/>
    </xf>
    <xf numFmtId="1" fontId="13" fillId="0" borderId="5" xfId="0" applyNumberFormat="1" applyFont="1" applyFill="1" applyBorder="1" applyAlignment="1">
      <alignment horizontal="center" vertical="center" readingOrder="2"/>
    </xf>
    <xf numFmtId="0" fontId="1" fillId="0" borderId="5" xfId="0" applyFont="1" applyFill="1" applyBorder="1" applyAlignment="1">
      <alignment horizontal="right" vertical="center" readingOrder="2"/>
    </xf>
    <xf numFmtId="0" fontId="12" fillId="2" borderId="0" xfId="0" applyFont="1" applyFill="1" applyBorder="1" applyAlignment="1">
      <alignment horizontal="right" wrapText="1" readingOrder="2"/>
    </xf>
    <xf numFmtId="165" fontId="17" fillId="0" borderId="1" xfId="0" applyNumberFormat="1" applyFont="1" applyFill="1" applyBorder="1" applyAlignment="1">
      <alignment horizontal="center" vertical="center" wrapText="1" readingOrder="1"/>
    </xf>
    <xf numFmtId="165" fontId="18" fillId="0" borderId="6" xfId="0" applyNumberFormat="1" applyFont="1" applyFill="1" applyBorder="1" applyAlignment="1">
      <alignment horizontal="center" vertical="center" wrapText="1" readingOrder="1"/>
    </xf>
    <xf numFmtId="0" fontId="19" fillId="0" borderId="5" xfId="0" applyFont="1" applyBorder="1" applyAlignment="1">
      <alignment horizontal="right" vertical="center"/>
    </xf>
    <xf numFmtId="165" fontId="17" fillId="0" borderId="6" xfId="0" applyNumberFormat="1" applyFont="1" applyFill="1" applyBorder="1" applyAlignment="1">
      <alignment horizontal="center" vertical="center" wrapText="1" readingOrder="1"/>
    </xf>
    <xf numFmtId="0" fontId="19" fillId="0" borderId="5" xfId="0" applyFont="1" applyBorder="1" applyAlignment="1">
      <alignment horizontal="right" vertical="center" wrapText="1" readingOrder="1"/>
    </xf>
    <xf numFmtId="0" fontId="7" fillId="0" borderId="0" xfId="0" applyFont="1" applyBorder="1" applyAlignment="1">
      <alignment horizontal="center" wrapText="1" readingOrder="1"/>
    </xf>
    <xf numFmtId="165" fontId="21" fillId="0" borderId="1" xfId="0" applyNumberFormat="1" applyFont="1" applyFill="1" applyBorder="1" applyAlignment="1">
      <alignment horizontal="center" vertical="center"/>
    </xf>
    <xf numFmtId="0" fontId="21" fillId="0" borderId="5" xfId="0" applyFont="1" applyFill="1" applyBorder="1" applyAlignment="1">
      <alignment horizontal="right" vertical="center" readingOrder="2"/>
    </xf>
    <xf numFmtId="49" fontId="21" fillId="0" borderId="5" xfId="0" applyNumberFormat="1" applyFont="1" applyFill="1" applyBorder="1" applyAlignment="1">
      <alignment horizontal="center" vertical="center" readingOrder="2"/>
    </xf>
    <xf numFmtId="0" fontId="1" fillId="0" borderId="5" xfId="0" applyFont="1" applyBorder="1" applyAlignment="1">
      <alignment horizontal="justify" wrapText="1" readingOrder="2"/>
    </xf>
    <xf numFmtId="165" fontId="21" fillId="0" borderId="5" xfId="0" applyNumberFormat="1" applyFont="1" applyFill="1" applyBorder="1" applyAlignment="1">
      <alignment horizontal="center" vertical="center" wrapText="1" readingOrder="2"/>
    </xf>
    <xf numFmtId="165" fontId="21" fillId="0" borderId="1" xfId="0" applyNumberFormat="1" applyFont="1" applyFill="1" applyBorder="1" applyAlignment="1">
      <alignment horizontal="center" vertical="center" wrapText="1"/>
    </xf>
    <xf numFmtId="165" fontId="23" fillId="0" borderId="1" xfId="0" applyNumberFormat="1" applyFont="1" applyFill="1" applyBorder="1" applyAlignment="1">
      <alignment horizontal="center" vertical="center" wrapText="1"/>
    </xf>
    <xf numFmtId="0" fontId="24" fillId="0" borderId="1" xfId="0" applyFont="1" applyBorder="1" applyAlignment="1">
      <alignment horizontal="center" vertical="center"/>
    </xf>
    <xf numFmtId="165" fontId="21" fillId="0" borderId="0" xfId="0" applyNumberFormat="1" applyFont="1" applyFill="1" applyBorder="1" applyAlignment="1">
      <alignment horizontal="center" vertical="center"/>
    </xf>
    <xf numFmtId="164" fontId="21" fillId="0" borderId="0" xfId="0" applyNumberFormat="1" applyFont="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applyFont="1" applyFill="1" applyBorder="1" applyAlignment="1">
      <alignment horizontal="center" vertical="center"/>
    </xf>
    <xf numFmtId="0" fontId="25" fillId="0" borderId="0" xfId="0" applyFont="1" applyBorder="1" applyAlignment="1">
      <alignment horizontal="center" vertical="center"/>
    </xf>
    <xf numFmtId="49" fontId="21" fillId="0" borderId="0" xfId="0" applyNumberFormat="1" applyFont="1" applyFill="1" applyBorder="1" applyAlignment="1">
      <alignment horizontal="center" vertical="center" readingOrder="2"/>
    </xf>
    <xf numFmtId="0" fontId="0" fillId="0" borderId="0" xfId="0" applyFill="1"/>
    <xf numFmtId="0" fontId="7" fillId="0" borderId="0" xfId="0" applyFont="1" applyFill="1" applyBorder="1" applyAlignment="1">
      <alignment horizontal="center" wrapText="1" readingOrder="1"/>
    </xf>
    <xf numFmtId="0" fontId="0" fillId="0" borderId="0" xfId="0" applyFill="1" applyBorder="1"/>
    <xf numFmtId="165" fontId="13" fillId="0" borderId="0" xfId="0" applyNumberFormat="1" applyFont="1" applyFill="1" applyBorder="1" applyAlignment="1">
      <alignment horizontal="center" vertical="center" wrapText="1" readingOrder="2"/>
    </xf>
    <xf numFmtId="49" fontId="1" fillId="0" borderId="4" xfId="0" applyNumberFormat="1" applyFont="1" applyFill="1" applyBorder="1" applyAlignment="1">
      <alignment horizontal="center" vertical="center" readingOrder="2"/>
    </xf>
    <xf numFmtId="164" fontId="0" fillId="0" borderId="0" xfId="0" applyNumberFormat="1"/>
    <xf numFmtId="0" fontId="13" fillId="0" borderId="6" xfId="0" applyFont="1" applyFill="1" applyBorder="1" applyAlignment="1">
      <alignment horizontal="center" vertical="center" wrapText="1" readingOrder="1"/>
    </xf>
    <xf numFmtId="0" fontId="13" fillId="0" borderId="6" xfId="0" applyFont="1" applyFill="1" applyBorder="1" applyAlignment="1">
      <alignment horizontal="center" vertical="center"/>
    </xf>
    <xf numFmtId="165" fontId="13" fillId="0" borderId="1" xfId="0" applyNumberFormat="1" applyFont="1" applyFill="1" applyBorder="1" applyAlignment="1">
      <alignment horizontal="center" vertical="center" wrapText="1" readingOrder="2"/>
    </xf>
    <xf numFmtId="0" fontId="8" fillId="0" borderId="1" xfId="0" applyFont="1" applyBorder="1" applyAlignment="1">
      <alignment horizontal="center" vertical="center" wrapText="1"/>
    </xf>
    <xf numFmtId="165" fontId="7" fillId="0" borderId="2"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0" fontId="2" fillId="0" borderId="0" xfId="0" applyFont="1" applyBorder="1" applyAlignment="1">
      <alignment horizontal="righ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65" fontId="7" fillId="0" borderId="4"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3" fillId="0" borderId="0" xfId="0" applyFont="1" applyBorder="1" applyAlignment="1">
      <alignment horizontal="righ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1" xfId="0" applyBorder="1" applyAlignment="1">
      <alignment horizontal="center" vertical="center" wrapText="1"/>
    </xf>
    <xf numFmtId="165" fontId="0" fillId="0" borderId="2" xfId="0" applyNumberFormat="1" applyBorder="1" applyAlignment="1">
      <alignment horizontal="center" vertical="center" wrapText="1"/>
    </xf>
    <xf numFmtId="165" fontId="7" fillId="0" borderId="2" xfId="0" applyNumberFormat="1" applyFont="1" applyFill="1" applyBorder="1" applyAlignment="1">
      <alignment horizontal="center" vertical="center" wrapText="1"/>
    </xf>
    <xf numFmtId="165" fontId="7" fillId="0" borderId="3" xfId="0" applyNumberFormat="1" applyFont="1" applyFill="1" applyBorder="1" applyAlignment="1">
      <alignment horizontal="center" vertical="center" wrapText="1"/>
    </xf>
    <xf numFmtId="0" fontId="20" fillId="0" borderId="0" xfId="0" applyFont="1" applyBorder="1" applyAlignment="1">
      <alignment horizontal="right" vertical="center"/>
    </xf>
    <xf numFmtId="165" fontId="0" fillId="0" borderId="3" xfId="0" applyNumberFormat="1" applyBorder="1" applyAlignment="1">
      <alignment horizontal="center" vertical="center" wrapText="1"/>
    </xf>
    <xf numFmtId="165" fontId="0" fillId="0" borderId="4" xfId="0" applyNumberFormat="1" applyBorder="1" applyAlignment="1">
      <alignment horizontal="center"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lang="ar-IQ"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1298"/>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77621120"/>
        <c:axId val="77635968"/>
        <c:axId val="73875456"/>
      </c:bar3DChart>
      <c:catAx>
        <c:axId val="77621120"/>
        <c:scaling>
          <c:orientation val="maxMin"/>
        </c:scaling>
        <c:axPos val="b"/>
        <c:title>
          <c:tx>
            <c:rich>
              <a:bodyPr/>
              <a:lstStyle/>
              <a:p>
                <a:pPr>
                  <a:defRPr lang="ar-IQ"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lang="ar-IQ" sz="800" b="0" i="0" u="none" strike="noStrike" baseline="0">
                <a:solidFill>
                  <a:srgbClr val="000000"/>
                </a:solidFill>
                <a:latin typeface="Simplified Arabic"/>
                <a:ea typeface="Simplified Arabic"/>
                <a:cs typeface="Simplified Arabic"/>
              </a:defRPr>
            </a:pPr>
            <a:endParaRPr lang="en-US"/>
          </a:p>
        </c:txPr>
        <c:crossAx val="77635968"/>
        <c:crosses val="autoZero"/>
        <c:auto val="1"/>
        <c:lblAlgn val="ctr"/>
        <c:lblOffset val="100"/>
        <c:tickLblSkip val="1"/>
        <c:tickMarkSkip val="1"/>
        <c:noMultiLvlLbl val="1"/>
      </c:catAx>
      <c:valAx>
        <c:axId val="77635968"/>
        <c:scaling>
          <c:orientation val="minMax"/>
        </c:scaling>
        <c:axPos val="r"/>
        <c:majorGridlines>
          <c:spPr>
            <a:ln w="3175">
              <a:solidFill>
                <a:srgbClr val="000000"/>
              </a:solidFill>
              <a:prstDash val="solid"/>
            </a:ln>
          </c:spPr>
        </c:majorGridlines>
        <c:title>
          <c:tx>
            <c:rich>
              <a:bodyPr/>
              <a:lstStyle/>
              <a:p>
                <a:pPr>
                  <a:defRPr lang="ar-IQ"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1186"/>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lang="ar-IQ" sz="1200" b="0" i="0" u="none" strike="noStrike" baseline="0">
                <a:solidFill>
                  <a:srgbClr val="000000"/>
                </a:solidFill>
                <a:latin typeface="Arial"/>
                <a:ea typeface="Arial"/>
                <a:cs typeface="Arial"/>
              </a:defRPr>
            </a:pPr>
            <a:endParaRPr lang="en-US"/>
          </a:p>
        </c:txPr>
        <c:crossAx val="77621120"/>
        <c:crosses val="autoZero"/>
        <c:crossBetween val="between"/>
      </c:valAx>
      <c:serAx>
        <c:axId val="73875456"/>
        <c:scaling>
          <c:orientation val="minMax"/>
        </c:scaling>
        <c:delete val="1"/>
        <c:axPos val="b"/>
        <c:tickLblPos val="nextTo"/>
        <c:crossAx val="77635968"/>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lang="ar-IQ" sz="75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622" r="0.75000000000000622"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lang="ar-IQ"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1243"/>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82597760"/>
        <c:axId val="82604032"/>
        <c:axId val="73877696"/>
      </c:bar3DChart>
      <c:catAx>
        <c:axId val="82597760"/>
        <c:scaling>
          <c:orientation val="maxMin"/>
        </c:scaling>
        <c:axPos val="b"/>
        <c:title>
          <c:tx>
            <c:rich>
              <a:bodyPr/>
              <a:lstStyle/>
              <a:p>
                <a:pPr>
                  <a:defRPr lang="ar-IQ"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lang="ar-IQ" sz="800" b="0" i="0" u="none" strike="noStrike" baseline="0">
                <a:solidFill>
                  <a:srgbClr val="000000"/>
                </a:solidFill>
                <a:latin typeface="Simplified Arabic"/>
                <a:ea typeface="Simplified Arabic"/>
                <a:cs typeface="Simplified Arabic"/>
              </a:defRPr>
            </a:pPr>
            <a:endParaRPr lang="en-US"/>
          </a:p>
        </c:txPr>
        <c:crossAx val="82604032"/>
        <c:crosses val="autoZero"/>
        <c:auto val="1"/>
        <c:lblAlgn val="ctr"/>
        <c:lblOffset val="100"/>
        <c:tickLblSkip val="1"/>
        <c:tickMarkSkip val="1"/>
        <c:noMultiLvlLbl val="1"/>
      </c:catAx>
      <c:valAx>
        <c:axId val="82604032"/>
        <c:scaling>
          <c:orientation val="minMax"/>
        </c:scaling>
        <c:axPos val="r"/>
        <c:majorGridlines>
          <c:spPr>
            <a:ln w="3175">
              <a:solidFill>
                <a:srgbClr val="000000"/>
              </a:solidFill>
              <a:prstDash val="solid"/>
            </a:ln>
          </c:spPr>
        </c:majorGridlines>
        <c:title>
          <c:tx>
            <c:rich>
              <a:bodyPr/>
              <a:lstStyle/>
              <a:p>
                <a:pPr>
                  <a:defRPr lang="ar-IQ"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1147"/>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lang="ar-IQ" sz="1200" b="0" i="0" u="none" strike="noStrike" baseline="0">
                <a:solidFill>
                  <a:srgbClr val="000000"/>
                </a:solidFill>
                <a:latin typeface="Arial"/>
                <a:ea typeface="Arial"/>
                <a:cs typeface="Arial"/>
              </a:defRPr>
            </a:pPr>
            <a:endParaRPr lang="en-US"/>
          </a:p>
        </c:txPr>
        <c:crossAx val="82597760"/>
        <c:crosses val="autoZero"/>
        <c:crossBetween val="between"/>
      </c:valAx>
      <c:serAx>
        <c:axId val="73877696"/>
        <c:scaling>
          <c:orientation val="minMax"/>
        </c:scaling>
        <c:delete val="1"/>
        <c:axPos val="b"/>
        <c:tickLblPos val="nextTo"/>
        <c:crossAx val="82604032"/>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lang="ar-IQ" sz="75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588" r="0.75000000000000588"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lang="ar-IQ"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1276"/>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88632320"/>
        <c:axId val="88634496"/>
        <c:axId val="82600384"/>
      </c:bar3DChart>
      <c:catAx>
        <c:axId val="88632320"/>
        <c:scaling>
          <c:orientation val="maxMin"/>
        </c:scaling>
        <c:axPos val="b"/>
        <c:title>
          <c:tx>
            <c:rich>
              <a:bodyPr/>
              <a:lstStyle/>
              <a:p>
                <a:pPr>
                  <a:defRPr lang="ar-IQ"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lang="ar-IQ" sz="800" b="0" i="0" u="none" strike="noStrike" baseline="0">
                <a:solidFill>
                  <a:srgbClr val="000000"/>
                </a:solidFill>
                <a:latin typeface="Simplified Arabic"/>
                <a:ea typeface="Simplified Arabic"/>
                <a:cs typeface="Simplified Arabic"/>
              </a:defRPr>
            </a:pPr>
            <a:endParaRPr lang="en-US"/>
          </a:p>
        </c:txPr>
        <c:crossAx val="88634496"/>
        <c:crosses val="autoZero"/>
        <c:auto val="1"/>
        <c:lblAlgn val="ctr"/>
        <c:lblOffset val="100"/>
        <c:tickLblSkip val="1"/>
        <c:tickMarkSkip val="1"/>
        <c:noMultiLvlLbl val="1"/>
      </c:catAx>
      <c:valAx>
        <c:axId val="88634496"/>
        <c:scaling>
          <c:orientation val="minMax"/>
        </c:scaling>
        <c:axPos val="r"/>
        <c:majorGridlines>
          <c:spPr>
            <a:ln w="3175">
              <a:solidFill>
                <a:srgbClr val="000000"/>
              </a:solidFill>
              <a:prstDash val="solid"/>
            </a:ln>
          </c:spPr>
        </c:majorGridlines>
        <c:title>
          <c:tx>
            <c:rich>
              <a:bodyPr/>
              <a:lstStyle/>
              <a:p>
                <a:pPr>
                  <a:defRPr lang="ar-IQ"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1169"/>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lang="ar-IQ" sz="1200" b="0" i="0" u="none" strike="noStrike" baseline="0">
                <a:solidFill>
                  <a:srgbClr val="000000"/>
                </a:solidFill>
                <a:latin typeface="Arial"/>
                <a:ea typeface="Arial"/>
                <a:cs typeface="Arial"/>
              </a:defRPr>
            </a:pPr>
            <a:endParaRPr lang="en-US"/>
          </a:p>
        </c:txPr>
        <c:crossAx val="88632320"/>
        <c:crosses val="autoZero"/>
        <c:crossBetween val="between"/>
      </c:valAx>
      <c:serAx>
        <c:axId val="82600384"/>
        <c:scaling>
          <c:orientation val="minMax"/>
        </c:scaling>
        <c:delete val="1"/>
        <c:axPos val="b"/>
        <c:tickLblPos val="nextTo"/>
        <c:crossAx val="88634496"/>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lang="ar-IQ"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611" r="0.75000000000000611"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lang="ar-IQ"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1276"/>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91104384"/>
        <c:axId val="91106304"/>
        <c:axId val="88691584"/>
      </c:bar3DChart>
      <c:catAx>
        <c:axId val="91104384"/>
        <c:scaling>
          <c:orientation val="maxMin"/>
        </c:scaling>
        <c:axPos val="b"/>
        <c:title>
          <c:tx>
            <c:rich>
              <a:bodyPr/>
              <a:lstStyle/>
              <a:p>
                <a:pPr>
                  <a:defRPr lang="ar-IQ"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lang="ar-IQ" sz="800" b="0" i="0" u="none" strike="noStrike" baseline="0">
                <a:solidFill>
                  <a:srgbClr val="000000"/>
                </a:solidFill>
                <a:latin typeface="Simplified Arabic"/>
                <a:ea typeface="Simplified Arabic"/>
                <a:cs typeface="Simplified Arabic"/>
              </a:defRPr>
            </a:pPr>
            <a:endParaRPr lang="en-US"/>
          </a:p>
        </c:txPr>
        <c:crossAx val="91106304"/>
        <c:crosses val="autoZero"/>
        <c:auto val="1"/>
        <c:lblAlgn val="ctr"/>
        <c:lblOffset val="100"/>
        <c:tickLblSkip val="1"/>
        <c:tickMarkSkip val="1"/>
        <c:noMultiLvlLbl val="1"/>
      </c:catAx>
      <c:valAx>
        <c:axId val="91106304"/>
        <c:scaling>
          <c:orientation val="minMax"/>
        </c:scaling>
        <c:axPos val="r"/>
        <c:majorGridlines>
          <c:spPr>
            <a:ln w="3175">
              <a:solidFill>
                <a:srgbClr val="000000"/>
              </a:solidFill>
              <a:prstDash val="solid"/>
            </a:ln>
          </c:spPr>
        </c:majorGridlines>
        <c:title>
          <c:tx>
            <c:rich>
              <a:bodyPr/>
              <a:lstStyle/>
              <a:p>
                <a:pPr>
                  <a:defRPr lang="ar-IQ"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1169"/>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lang="ar-IQ" sz="1200" b="0" i="0" u="none" strike="noStrike" baseline="0">
                <a:solidFill>
                  <a:srgbClr val="000000"/>
                </a:solidFill>
                <a:latin typeface="Arial"/>
                <a:ea typeface="Arial"/>
                <a:cs typeface="Arial"/>
              </a:defRPr>
            </a:pPr>
            <a:endParaRPr lang="en-US"/>
          </a:p>
        </c:txPr>
        <c:crossAx val="91104384"/>
        <c:crosses val="autoZero"/>
        <c:crossBetween val="between"/>
      </c:valAx>
      <c:serAx>
        <c:axId val="88691584"/>
        <c:scaling>
          <c:orientation val="minMax"/>
        </c:scaling>
        <c:delete val="1"/>
        <c:axPos val="b"/>
        <c:tickLblPos val="nextTo"/>
        <c:crossAx val="91106304"/>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lang="ar-IQ" sz="63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611" r="0.75000000000000611"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lang="ar-IQ"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1276"/>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91249664"/>
        <c:axId val="91317376"/>
        <c:axId val="88693824"/>
      </c:bar3DChart>
      <c:catAx>
        <c:axId val="91249664"/>
        <c:scaling>
          <c:orientation val="maxMin"/>
        </c:scaling>
        <c:axPos val="b"/>
        <c:title>
          <c:tx>
            <c:rich>
              <a:bodyPr/>
              <a:lstStyle/>
              <a:p>
                <a:pPr>
                  <a:defRPr lang="ar-IQ"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lang="ar-IQ" sz="800" b="0" i="0" u="none" strike="noStrike" baseline="0">
                <a:solidFill>
                  <a:srgbClr val="000000"/>
                </a:solidFill>
                <a:latin typeface="Simplified Arabic"/>
                <a:ea typeface="Simplified Arabic"/>
                <a:cs typeface="Simplified Arabic"/>
              </a:defRPr>
            </a:pPr>
            <a:endParaRPr lang="en-US"/>
          </a:p>
        </c:txPr>
        <c:crossAx val="91317376"/>
        <c:crosses val="autoZero"/>
        <c:auto val="1"/>
        <c:lblAlgn val="ctr"/>
        <c:lblOffset val="100"/>
        <c:tickLblSkip val="1"/>
        <c:tickMarkSkip val="1"/>
        <c:noMultiLvlLbl val="1"/>
      </c:catAx>
      <c:valAx>
        <c:axId val="91317376"/>
        <c:scaling>
          <c:orientation val="minMax"/>
        </c:scaling>
        <c:axPos val="r"/>
        <c:majorGridlines>
          <c:spPr>
            <a:ln w="3175">
              <a:solidFill>
                <a:srgbClr val="000000"/>
              </a:solidFill>
              <a:prstDash val="solid"/>
            </a:ln>
          </c:spPr>
        </c:majorGridlines>
        <c:title>
          <c:tx>
            <c:rich>
              <a:bodyPr/>
              <a:lstStyle/>
              <a:p>
                <a:pPr>
                  <a:defRPr lang="ar-IQ"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1169"/>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lang="ar-IQ" sz="1200" b="0" i="0" u="none" strike="noStrike" baseline="0">
                <a:solidFill>
                  <a:srgbClr val="000000"/>
                </a:solidFill>
                <a:latin typeface="Arial"/>
                <a:ea typeface="Arial"/>
                <a:cs typeface="Arial"/>
              </a:defRPr>
            </a:pPr>
            <a:endParaRPr lang="en-US"/>
          </a:p>
        </c:txPr>
        <c:crossAx val="91249664"/>
        <c:crosses val="autoZero"/>
        <c:crossBetween val="between"/>
      </c:valAx>
      <c:serAx>
        <c:axId val="88693824"/>
        <c:scaling>
          <c:orientation val="minMax"/>
        </c:scaling>
        <c:delete val="1"/>
        <c:axPos val="b"/>
        <c:tickLblPos val="nextTo"/>
        <c:crossAx val="91317376"/>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lang="ar-IQ" sz="75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611" r="0.75000000000000611"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lang="ar-IQ"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1276"/>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94643328"/>
        <c:axId val="94645248"/>
        <c:axId val="91130496"/>
      </c:bar3DChart>
      <c:catAx>
        <c:axId val="94643328"/>
        <c:scaling>
          <c:orientation val="maxMin"/>
        </c:scaling>
        <c:axPos val="b"/>
        <c:title>
          <c:tx>
            <c:rich>
              <a:bodyPr/>
              <a:lstStyle/>
              <a:p>
                <a:pPr>
                  <a:defRPr lang="ar-IQ"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lang="ar-IQ" sz="800" b="0" i="0" u="none" strike="noStrike" baseline="0">
                <a:solidFill>
                  <a:srgbClr val="000000"/>
                </a:solidFill>
                <a:latin typeface="Simplified Arabic"/>
                <a:ea typeface="Simplified Arabic"/>
                <a:cs typeface="Simplified Arabic"/>
              </a:defRPr>
            </a:pPr>
            <a:endParaRPr lang="en-US"/>
          </a:p>
        </c:txPr>
        <c:crossAx val="94645248"/>
        <c:crosses val="autoZero"/>
        <c:auto val="1"/>
        <c:lblAlgn val="ctr"/>
        <c:lblOffset val="100"/>
        <c:tickLblSkip val="1"/>
        <c:tickMarkSkip val="1"/>
        <c:noMultiLvlLbl val="1"/>
      </c:catAx>
      <c:valAx>
        <c:axId val="94645248"/>
        <c:scaling>
          <c:orientation val="minMax"/>
        </c:scaling>
        <c:axPos val="r"/>
        <c:majorGridlines>
          <c:spPr>
            <a:ln w="3175">
              <a:solidFill>
                <a:srgbClr val="000000"/>
              </a:solidFill>
              <a:prstDash val="solid"/>
            </a:ln>
          </c:spPr>
        </c:majorGridlines>
        <c:title>
          <c:tx>
            <c:rich>
              <a:bodyPr/>
              <a:lstStyle/>
              <a:p>
                <a:pPr>
                  <a:defRPr lang="ar-IQ"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1169"/>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lang="ar-IQ" sz="1200" b="0" i="0" u="none" strike="noStrike" baseline="0">
                <a:solidFill>
                  <a:srgbClr val="000000"/>
                </a:solidFill>
                <a:latin typeface="Arial"/>
                <a:ea typeface="Arial"/>
                <a:cs typeface="Arial"/>
              </a:defRPr>
            </a:pPr>
            <a:endParaRPr lang="en-US"/>
          </a:p>
        </c:txPr>
        <c:crossAx val="94643328"/>
        <c:crosses val="autoZero"/>
        <c:crossBetween val="between"/>
      </c:valAx>
      <c:serAx>
        <c:axId val="91130496"/>
        <c:scaling>
          <c:orientation val="minMax"/>
        </c:scaling>
        <c:delete val="1"/>
        <c:axPos val="b"/>
        <c:tickLblPos val="nextTo"/>
        <c:crossAx val="94645248"/>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lang="ar-IQ"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611" r="0.75000000000000611"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lang="ar-IQ"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1276"/>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94923776"/>
        <c:axId val="94950528"/>
        <c:axId val="88691136"/>
      </c:bar3DChart>
      <c:catAx>
        <c:axId val="94923776"/>
        <c:scaling>
          <c:orientation val="maxMin"/>
        </c:scaling>
        <c:axPos val="b"/>
        <c:title>
          <c:tx>
            <c:rich>
              <a:bodyPr/>
              <a:lstStyle/>
              <a:p>
                <a:pPr>
                  <a:defRPr lang="ar-IQ"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lang="ar-IQ" sz="800" b="0" i="0" u="none" strike="noStrike" baseline="0">
                <a:solidFill>
                  <a:srgbClr val="000000"/>
                </a:solidFill>
                <a:latin typeface="Simplified Arabic"/>
                <a:ea typeface="Simplified Arabic"/>
                <a:cs typeface="Simplified Arabic"/>
              </a:defRPr>
            </a:pPr>
            <a:endParaRPr lang="en-US"/>
          </a:p>
        </c:txPr>
        <c:crossAx val="94950528"/>
        <c:crosses val="autoZero"/>
        <c:auto val="1"/>
        <c:lblAlgn val="ctr"/>
        <c:lblOffset val="100"/>
        <c:tickLblSkip val="1"/>
        <c:tickMarkSkip val="1"/>
        <c:noMultiLvlLbl val="1"/>
      </c:catAx>
      <c:valAx>
        <c:axId val="94950528"/>
        <c:scaling>
          <c:orientation val="minMax"/>
        </c:scaling>
        <c:axPos val="r"/>
        <c:majorGridlines>
          <c:spPr>
            <a:ln w="3175">
              <a:solidFill>
                <a:srgbClr val="000000"/>
              </a:solidFill>
              <a:prstDash val="solid"/>
            </a:ln>
          </c:spPr>
        </c:majorGridlines>
        <c:title>
          <c:tx>
            <c:rich>
              <a:bodyPr/>
              <a:lstStyle/>
              <a:p>
                <a:pPr>
                  <a:defRPr lang="ar-IQ"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1169"/>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lang="ar-IQ" sz="1200" b="0" i="0" u="none" strike="noStrike" baseline="0">
                <a:solidFill>
                  <a:srgbClr val="000000"/>
                </a:solidFill>
                <a:latin typeface="Arial"/>
                <a:ea typeface="Arial"/>
                <a:cs typeface="Arial"/>
              </a:defRPr>
            </a:pPr>
            <a:endParaRPr lang="en-US"/>
          </a:p>
        </c:txPr>
        <c:crossAx val="94923776"/>
        <c:crosses val="autoZero"/>
        <c:crossBetween val="between"/>
      </c:valAx>
      <c:serAx>
        <c:axId val="88691136"/>
        <c:scaling>
          <c:orientation val="minMax"/>
        </c:scaling>
        <c:delete val="1"/>
        <c:axPos val="b"/>
        <c:tickLblPos val="nextTo"/>
        <c:crossAx val="94950528"/>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lang="ar-IQ" sz="63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611" r="0.75000000000000611"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lang="ar-IQ" sz="1200" b="0" i="0" u="none" strike="noStrike" baseline="0">
                <a:solidFill>
                  <a:srgbClr val="000000"/>
                </a:solidFill>
                <a:latin typeface="Arial"/>
                <a:ea typeface="Arial"/>
                <a:cs typeface="Arial"/>
              </a:defRPr>
            </a:pPr>
            <a:r>
              <a:rPr lang="ar-IQ" sz="1450" b="1" i="0" strike="noStrike">
                <a:solidFill>
                  <a:srgbClr val="000000"/>
                </a:solidFill>
                <a:latin typeface="Arial"/>
                <a:cs typeface="Arial"/>
              </a:rPr>
              <a:t>الارقام القياسية لاسعار المستهلك لشهري </a:t>
            </a:r>
            <a:r>
              <a:rPr lang="ar-IQ" sz="1450" b="1" i="0" strike="noStrike">
                <a:solidFill>
                  <a:srgbClr val="0000FF"/>
                </a:solidFill>
                <a:latin typeface="Arial"/>
                <a:cs typeface="Arial"/>
              </a:rPr>
              <a:t>كانون الثاني 2011 وكانون الاول 2010</a:t>
            </a:r>
            <a:r>
              <a:rPr lang="ar-IQ" sz="1450" b="1" i="0" strike="noStrike">
                <a:solidFill>
                  <a:srgbClr val="000000"/>
                </a:solidFill>
                <a:latin typeface="Arial"/>
                <a:cs typeface="Arial"/>
              </a:rPr>
              <a:t> </a:t>
            </a:r>
          </a:p>
        </c:rich>
      </c:tx>
      <c:layout>
        <c:manualLayout>
          <c:xMode val="edge"/>
          <c:yMode val="edge"/>
          <c:x val="0.13367192045156787"/>
          <c:y val="2.670623145400601E-2"/>
        </c:manualLayout>
      </c:layout>
      <c:spPr>
        <a:noFill/>
        <a:ln w="25400">
          <a:noFill/>
        </a:ln>
      </c:spPr>
    </c:title>
    <c:view3D>
      <c:hPercent val="100"/>
      <c:depthPercent val="100"/>
      <c:perspective val="30"/>
    </c:view3D>
    <c:floor>
      <c:spPr>
        <a:no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0659916091496292"/>
          <c:y val="0.18991097922848671"/>
          <c:w val="0.67343596895484503"/>
          <c:h val="0.60534124629081276"/>
        </c:manualLayout>
      </c:layout>
      <c:bar3DChart>
        <c:barDir val="col"/>
        <c:grouping val="standard"/>
        <c:ser>
          <c:idx val="0"/>
          <c:order val="0"/>
          <c:tx>
            <c:strRef>
              <c:f>'معدلات المساهمة'!#REF!</c:f>
              <c:strCache>
                <c:ptCount val="1"/>
                <c:pt idx="0">
                  <c:v>#REF!</c:v>
                </c:pt>
              </c:strCache>
            </c:strRef>
          </c:tx>
          <c:spPr>
            <a:solidFill>
              <a:srgbClr val="9999FF"/>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er>
          <c:idx val="1"/>
          <c:order val="1"/>
          <c:tx>
            <c:strRef>
              <c:f>'معدلات المساهمة'!#REF!</c:f>
              <c:strCache>
                <c:ptCount val="1"/>
                <c:pt idx="0">
                  <c:v>#REF!</c:v>
                </c:pt>
              </c:strCache>
            </c:strRef>
          </c:tx>
          <c:spPr>
            <a:solidFill>
              <a:srgbClr val="993366"/>
            </a:solidFill>
            <a:ln w="12700">
              <a:solidFill>
                <a:srgbClr val="000000"/>
              </a:solidFill>
              <a:prstDash val="solid"/>
            </a:ln>
          </c:spPr>
          <c:cat>
            <c:multiLvlStrRef>
              <c:f>'معدلات المساهمة'!#REF!</c:f>
            </c:multiLvlStrRef>
          </c:cat>
          <c:val>
            <c:numRef>
              <c:f>'معدلات المساهمة'!#REF!</c:f>
              <c:numCache>
                <c:formatCode>General</c:formatCode>
                <c:ptCount val="1"/>
                <c:pt idx="0">
                  <c:v>1</c:v>
                </c:pt>
              </c:numCache>
            </c:numRef>
          </c:val>
        </c:ser>
        <c:shape val="box"/>
        <c:axId val="95376512"/>
        <c:axId val="95378432"/>
        <c:axId val="95033536"/>
      </c:bar3DChart>
      <c:catAx>
        <c:axId val="95376512"/>
        <c:scaling>
          <c:orientation val="maxMin"/>
        </c:scaling>
        <c:axPos val="b"/>
        <c:title>
          <c:tx>
            <c:rich>
              <a:bodyPr/>
              <a:lstStyle/>
              <a:p>
                <a:pPr>
                  <a:defRPr lang="ar-IQ" sz="1200" b="1" i="0" u="none" strike="noStrike" baseline="0">
                    <a:solidFill>
                      <a:srgbClr val="000000"/>
                    </a:solidFill>
                    <a:latin typeface="Arial"/>
                    <a:ea typeface="Arial"/>
                    <a:cs typeface="Arial"/>
                  </a:defRPr>
                </a:pPr>
                <a:r>
                  <a:rPr lang="ar-IQ"/>
                  <a:t>الاقسام</a:t>
                </a:r>
              </a:p>
            </c:rich>
          </c:tx>
          <c:layout>
            <c:manualLayout>
              <c:xMode val="edge"/>
              <c:yMode val="edge"/>
              <c:x val="0.40778412850677925"/>
              <c:y val="0.7818991097922845"/>
            </c:manualLayout>
          </c:layout>
          <c:spPr>
            <a:noFill/>
            <a:ln w="25400">
              <a:noFill/>
            </a:ln>
          </c:spPr>
        </c:title>
        <c:numFmt formatCode="General" sourceLinked="1"/>
        <c:tickLblPos val="low"/>
        <c:spPr>
          <a:ln w="3175">
            <a:solidFill>
              <a:srgbClr val="000000"/>
            </a:solidFill>
            <a:prstDash val="solid"/>
          </a:ln>
        </c:spPr>
        <c:txPr>
          <a:bodyPr rot="2700000" vert="horz"/>
          <a:lstStyle/>
          <a:p>
            <a:pPr>
              <a:defRPr lang="ar-IQ" sz="800" b="0" i="0" u="none" strike="noStrike" baseline="0">
                <a:solidFill>
                  <a:srgbClr val="000000"/>
                </a:solidFill>
                <a:latin typeface="Simplified Arabic"/>
                <a:ea typeface="Simplified Arabic"/>
                <a:cs typeface="Simplified Arabic"/>
              </a:defRPr>
            </a:pPr>
            <a:endParaRPr lang="en-US"/>
          </a:p>
        </c:txPr>
        <c:crossAx val="95378432"/>
        <c:crosses val="autoZero"/>
        <c:auto val="1"/>
        <c:lblAlgn val="ctr"/>
        <c:lblOffset val="100"/>
        <c:tickLblSkip val="1"/>
        <c:tickMarkSkip val="1"/>
        <c:noMultiLvlLbl val="1"/>
      </c:catAx>
      <c:valAx>
        <c:axId val="95378432"/>
        <c:scaling>
          <c:orientation val="minMax"/>
        </c:scaling>
        <c:axPos val="r"/>
        <c:majorGridlines>
          <c:spPr>
            <a:ln w="3175">
              <a:solidFill>
                <a:srgbClr val="000000"/>
              </a:solidFill>
              <a:prstDash val="solid"/>
            </a:ln>
          </c:spPr>
        </c:majorGridlines>
        <c:title>
          <c:tx>
            <c:rich>
              <a:bodyPr/>
              <a:lstStyle/>
              <a:p>
                <a:pPr>
                  <a:defRPr lang="ar-IQ" sz="900" b="1" i="0" u="none" strike="noStrike" baseline="0">
                    <a:solidFill>
                      <a:srgbClr val="000000"/>
                    </a:solidFill>
                    <a:latin typeface="Arial"/>
                    <a:ea typeface="Arial"/>
                    <a:cs typeface="Arial"/>
                  </a:defRPr>
                </a:pPr>
                <a:r>
                  <a:rPr lang="ar-IQ"/>
                  <a:t>الارقام القياسية</a:t>
                </a:r>
              </a:p>
            </c:rich>
          </c:tx>
          <c:layout>
            <c:manualLayout>
              <c:xMode val="edge"/>
              <c:yMode val="edge"/>
              <c:x val="1.8612521150592243E-2"/>
              <c:y val="0.42136498516321169"/>
            </c:manualLayout>
          </c:layout>
          <c:spPr>
            <a:noFill/>
            <a:ln w="25400">
              <a:noFill/>
            </a:ln>
          </c:spPr>
        </c:title>
        <c:numFmt formatCode="0" sourceLinked="0"/>
        <c:majorTickMark val="none"/>
        <c:tickLblPos val="nextTo"/>
        <c:spPr>
          <a:ln w="3175">
            <a:solidFill>
              <a:srgbClr val="000000"/>
            </a:solidFill>
            <a:prstDash val="solid"/>
          </a:ln>
        </c:spPr>
        <c:txPr>
          <a:bodyPr rot="0" vert="horz"/>
          <a:lstStyle/>
          <a:p>
            <a:pPr>
              <a:defRPr lang="ar-IQ" sz="1200" b="0" i="0" u="none" strike="noStrike" baseline="0">
                <a:solidFill>
                  <a:srgbClr val="000000"/>
                </a:solidFill>
                <a:latin typeface="Arial"/>
                <a:ea typeface="Arial"/>
                <a:cs typeface="Arial"/>
              </a:defRPr>
            </a:pPr>
            <a:endParaRPr lang="en-US"/>
          </a:p>
        </c:txPr>
        <c:crossAx val="95376512"/>
        <c:crosses val="autoZero"/>
        <c:crossBetween val="between"/>
      </c:valAx>
      <c:serAx>
        <c:axId val="95033536"/>
        <c:scaling>
          <c:orientation val="minMax"/>
        </c:scaling>
        <c:delete val="1"/>
        <c:axPos val="b"/>
        <c:tickLblPos val="nextTo"/>
        <c:crossAx val="95378432"/>
        <c:crosses val="autoZero"/>
      </c:serAx>
      <c:spPr>
        <a:noFill/>
        <a:ln w="25400">
          <a:noFill/>
        </a:ln>
      </c:spPr>
    </c:plotArea>
    <c:legend>
      <c:legendPos val="r"/>
      <c:layout>
        <c:manualLayout>
          <c:xMode val="edge"/>
          <c:yMode val="edge"/>
          <c:x val="0.84602510980543666"/>
          <c:y val="0.50445103857566753"/>
          <c:w val="0.14382420471552726"/>
          <c:h val="9.7922848664688728E-2"/>
        </c:manualLayout>
      </c:layout>
      <c:spPr>
        <a:solidFill>
          <a:srgbClr val="FFFFFF"/>
        </a:solidFill>
        <a:ln w="3175">
          <a:solidFill>
            <a:srgbClr val="000000"/>
          </a:solidFill>
          <a:prstDash val="solid"/>
        </a:ln>
      </c:spPr>
      <c:txPr>
        <a:bodyPr/>
        <a:lstStyle/>
        <a:p>
          <a:pPr>
            <a:defRPr lang="ar-IQ"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611" r="0.75000000000000611"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16</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31</xdr:row>
      <xdr:rowOff>0</xdr:rowOff>
    </xdr:to>
    <xdr:sp macro="" textlink="">
      <xdr:nvSpPr>
        <xdr:cNvPr id="3" name="Text Box 4"/>
        <xdr:cNvSpPr txBox="1">
          <a:spLocks noChangeAspect="1" noChangeArrowheads="1"/>
        </xdr:cNvSpPr>
      </xdr:nvSpPr>
      <xdr:spPr bwMode="auto">
        <a:xfrm>
          <a:off x="158410275" y="0"/>
          <a:ext cx="0" cy="75342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4" name="Text Box 10"/>
        <xdr:cNvSpPr txBox="1">
          <a:spLocks noChangeArrowheads="1"/>
        </xdr:cNvSpPr>
      </xdr:nvSpPr>
      <xdr:spPr bwMode="auto">
        <a:xfrm>
          <a:off x="158410275" y="0"/>
          <a:ext cx="0" cy="753427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5" name="Text Box 11"/>
        <xdr:cNvSpPr txBox="1">
          <a:spLocks noChangeArrowheads="1"/>
        </xdr:cNvSpPr>
      </xdr:nvSpPr>
      <xdr:spPr bwMode="auto">
        <a:xfrm>
          <a:off x="158410275" y="0"/>
          <a:ext cx="0" cy="753427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11</xdr:col>
      <xdr:colOff>0</xdr:colOff>
      <xdr:row>19</xdr:row>
      <xdr:rowOff>9525</xdr:rowOff>
    </xdr:from>
    <xdr:to>
      <xdr:col>11</xdr:col>
      <xdr:colOff>0</xdr:colOff>
      <xdr:row>29</xdr:row>
      <xdr:rowOff>19050</xdr:rowOff>
    </xdr:to>
    <xdr:sp macro="" textlink="">
      <xdr:nvSpPr>
        <xdr:cNvPr id="6" name="Text Box 12"/>
        <xdr:cNvSpPr txBox="1">
          <a:spLocks noChangeArrowheads="1"/>
        </xdr:cNvSpPr>
      </xdr:nvSpPr>
      <xdr:spPr bwMode="auto">
        <a:xfrm>
          <a:off x="151399875" y="4581525"/>
          <a:ext cx="0" cy="2952750"/>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31</xdr:row>
      <xdr:rowOff>0</xdr:rowOff>
    </xdr:to>
    <xdr:sp macro="" textlink="">
      <xdr:nvSpPr>
        <xdr:cNvPr id="7" name="Text Box 13"/>
        <xdr:cNvSpPr txBox="1">
          <a:spLocks noChangeArrowheads="1"/>
        </xdr:cNvSpPr>
      </xdr:nvSpPr>
      <xdr:spPr bwMode="auto">
        <a:xfrm>
          <a:off x="158410275" y="0"/>
          <a:ext cx="0" cy="753427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16</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31</xdr:row>
      <xdr:rowOff>0</xdr:rowOff>
    </xdr:to>
    <xdr:sp macro="" textlink="">
      <xdr:nvSpPr>
        <xdr:cNvPr id="3" name="Text Box 4"/>
        <xdr:cNvSpPr txBox="1">
          <a:spLocks noChangeAspect="1"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4" name="Text Box 10"/>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5" name="Text Box 11"/>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9</xdr:col>
      <xdr:colOff>0</xdr:colOff>
      <xdr:row>19</xdr:row>
      <xdr:rowOff>9525</xdr:rowOff>
    </xdr:from>
    <xdr:to>
      <xdr:col>9</xdr:col>
      <xdr:colOff>0</xdr:colOff>
      <xdr:row>29</xdr:row>
      <xdr:rowOff>19050</xdr:rowOff>
    </xdr:to>
    <xdr:sp macro="" textlink="">
      <xdr:nvSpPr>
        <xdr:cNvPr id="6" name="Text Box 12"/>
        <xdr:cNvSpPr txBox="1">
          <a:spLocks noChangeArrowheads="1"/>
        </xdr:cNvSpPr>
      </xdr:nvSpPr>
      <xdr:spPr bwMode="auto">
        <a:xfrm>
          <a:off x="150571200" y="3086100"/>
          <a:ext cx="0" cy="16287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31</xdr:row>
      <xdr:rowOff>0</xdr:rowOff>
    </xdr:to>
    <xdr:sp macro="" textlink="">
      <xdr:nvSpPr>
        <xdr:cNvPr id="7" name="Text Box 13"/>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16</xdr:row>
      <xdr:rowOff>38100</xdr:rowOff>
    </xdr:to>
    <xdr:graphicFrame macro="">
      <xdr:nvGraphicFramePr>
        <xdr:cNvPr id="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0</xdr:rowOff>
    </xdr:from>
    <xdr:to>
      <xdr:col>0</xdr:col>
      <xdr:colOff>0</xdr:colOff>
      <xdr:row>29</xdr:row>
      <xdr:rowOff>0</xdr:rowOff>
    </xdr:to>
    <xdr:sp macro="" textlink="">
      <xdr:nvSpPr>
        <xdr:cNvPr id="9" name="Text Box 4"/>
        <xdr:cNvSpPr txBox="1">
          <a:spLocks noChangeAspect="1" noChangeArrowheads="1"/>
        </xdr:cNvSpPr>
      </xdr:nvSpPr>
      <xdr:spPr bwMode="auto">
        <a:xfrm>
          <a:off x="156057600" y="0"/>
          <a:ext cx="0" cy="469582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1</xdr:row>
      <xdr:rowOff>0</xdr:rowOff>
    </xdr:from>
    <xdr:to>
      <xdr:col>0</xdr:col>
      <xdr:colOff>0</xdr:colOff>
      <xdr:row>29</xdr:row>
      <xdr:rowOff>0</xdr:rowOff>
    </xdr:to>
    <xdr:sp macro="" textlink="">
      <xdr:nvSpPr>
        <xdr:cNvPr id="10" name="Text Box 10"/>
        <xdr:cNvSpPr txBox="1">
          <a:spLocks noChangeArrowheads="1"/>
        </xdr:cNvSpPr>
      </xdr:nvSpPr>
      <xdr:spPr bwMode="auto">
        <a:xfrm>
          <a:off x="156057600" y="0"/>
          <a:ext cx="0" cy="469582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1</xdr:row>
      <xdr:rowOff>0</xdr:rowOff>
    </xdr:from>
    <xdr:to>
      <xdr:col>0</xdr:col>
      <xdr:colOff>0</xdr:colOff>
      <xdr:row>29</xdr:row>
      <xdr:rowOff>0</xdr:rowOff>
    </xdr:to>
    <xdr:sp macro="" textlink="">
      <xdr:nvSpPr>
        <xdr:cNvPr id="11" name="Text Box 11"/>
        <xdr:cNvSpPr txBox="1">
          <a:spLocks noChangeArrowheads="1"/>
        </xdr:cNvSpPr>
      </xdr:nvSpPr>
      <xdr:spPr bwMode="auto">
        <a:xfrm>
          <a:off x="156057600" y="0"/>
          <a:ext cx="0" cy="469582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8</xdr:col>
      <xdr:colOff>0</xdr:colOff>
      <xdr:row>19</xdr:row>
      <xdr:rowOff>9525</xdr:rowOff>
    </xdr:from>
    <xdr:to>
      <xdr:col>8</xdr:col>
      <xdr:colOff>0</xdr:colOff>
      <xdr:row>29</xdr:row>
      <xdr:rowOff>0</xdr:rowOff>
    </xdr:to>
    <xdr:sp macro="" textlink="">
      <xdr:nvSpPr>
        <xdr:cNvPr id="12" name="Text Box 12"/>
        <xdr:cNvSpPr txBox="1">
          <a:spLocks noChangeArrowheads="1"/>
        </xdr:cNvSpPr>
      </xdr:nvSpPr>
      <xdr:spPr bwMode="auto">
        <a:xfrm>
          <a:off x="151180800" y="3086100"/>
          <a:ext cx="0" cy="160972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1</xdr:row>
      <xdr:rowOff>0</xdr:rowOff>
    </xdr:from>
    <xdr:to>
      <xdr:col>0</xdr:col>
      <xdr:colOff>0</xdr:colOff>
      <xdr:row>29</xdr:row>
      <xdr:rowOff>0</xdr:rowOff>
    </xdr:to>
    <xdr:sp macro="" textlink="">
      <xdr:nvSpPr>
        <xdr:cNvPr id="13" name="Text Box 13"/>
        <xdr:cNvSpPr txBox="1">
          <a:spLocks noChangeArrowheads="1"/>
        </xdr:cNvSpPr>
      </xdr:nvSpPr>
      <xdr:spPr bwMode="auto">
        <a:xfrm>
          <a:off x="156057600" y="0"/>
          <a:ext cx="0" cy="469582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16</xdr:row>
      <xdr:rowOff>38100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31</xdr:row>
      <xdr:rowOff>0</xdr:rowOff>
    </xdr:to>
    <xdr:sp macro="" textlink="">
      <xdr:nvSpPr>
        <xdr:cNvPr id="4" name="Text Box 4"/>
        <xdr:cNvSpPr txBox="1">
          <a:spLocks noChangeAspect="1"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5" name="Text Box 10"/>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6" name="Text Box 11"/>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9</xdr:col>
      <xdr:colOff>0</xdr:colOff>
      <xdr:row>19</xdr:row>
      <xdr:rowOff>9525</xdr:rowOff>
    </xdr:from>
    <xdr:to>
      <xdr:col>9</xdr:col>
      <xdr:colOff>0</xdr:colOff>
      <xdr:row>29</xdr:row>
      <xdr:rowOff>19050</xdr:rowOff>
    </xdr:to>
    <xdr:sp macro="" textlink="">
      <xdr:nvSpPr>
        <xdr:cNvPr id="7" name="Text Box 12"/>
        <xdr:cNvSpPr txBox="1">
          <a:spLocks noChangeArrowheads="1"/>
        </xdr:cNvSpPr>
      </xdr:nvSpPr>
      <xdr:spPr bwMode="auto">
        <a:xfrm>
          <a:off x="150571200" y="3086100"/>
          <a:ext cx="0" cy="16287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31</xdr:row>
      <xdr:rowOff>0</xdr:rowOff>
    </xdr:to>
    <xdr:sp macro="" textlink="">
      <xdr:nvSpPr>
        <xdr:cNvPr id="8" name="Text Box 13"/>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16</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31</xdr:row>
      <xdr:rowOff>0</xdr:rowOff>
    </xdr:to>
    <xdr:sp macro="" textlink="">
      <xdr:nvSpPr>
        <xdr:cNvPr id="3" name="Text Box 4"/>
        <xdr:cNvSpPr txBox="1">
          <a:spLocks noChangeAspect="1"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4" name="Text Box 10"/>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5" name="Text Box 11"/>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9</xdr:col>
      <xdr:colOff>0</xdr:colOff>
      <xdr:row>19</xdr:row>
      <xdr:rowOff>9525</xdr:rowOff>
    </xdr:from>
    <xdr:to>
      <xdr:col>9</xdr:col>
      <xdr:colOff>0</xdr:colOff>
      <xdr:row>29</xdr:row>
      <xdr:rowOff>19050</xdr:rowOff>
    </xdr:to>
    <xdr:sp macro="" textlink="">
      <xdr:nvSpPr>
        <xdr:cNvPr id="6" name="Text Box 12"/>
        <xdr:cNvSpPr txBox="1">
          <a:spLocks noChangeArrowheads="1"/>
        </xdr:cNvSpPr>
      </xdr:nvSpPr>
      <xdr:spPr bwMode="auto">
        <a:xfrm>
          <a:off x="150571200" y="3086100"/>
          <a:ext cx="0" cy="16287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31</xdr:row>
      <xdr:rowOff>0</xdr:rowOff>
    </xdr:to>
    <xdr:sp macro="" textlink="">
      <xdr:nvSpPr>
        <xdr:cNvPr id="7" name="Text Box 13"/>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17.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drawings/drawing2.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drawings/drawing3.xml><?xml version="1.0" encoding="utf-8"?>
<xdr:wsDr xmlns:xdr="http://schemas.openxmlformats.org/drawingml/2006/spreadsheetDrawing" xmlns:a="http://schemas.openxmlformats.org/drawingml/2006/main">
  <xdr:twoCellAnchor>
    <xdr:from>
      <xdr:col>9</xdr:col>
      <xdr:colOff>0</xdr:colOff>
      <xdr:row>19</xdr:row>
      <xdr:rowOff>9525</xdr:rowOff>
    </xdr:from>
    <xdr:to>
      <xdr:col>9</xdr:col>
      <xdr:colOff>0</xdr:colOff>
      <xdr:row>29</xdr:row>
      <xdr:rowOff>19050</xdr:rowOff>
    </xdr:to>
    <xdr:sp macro="" textlink="">
      <xdr:nvSpPr>
        <xdr:cNvPr id="2" name="Text Box 12"/>
        <xdr:cNvSpPr txBox="1">
          <a:spLocks noChangeArrowheads="1"/>
        </xdr:cNvSpPr>
      </xdr:nvSpPr>
      <xdr:spPr bwMode="auto">
        <a:xfrm>
          <a:off x="150571200" y="4686300"/>
          <a:ext cx="0" cy="301942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16</xdr:row>
      <xdr:rowOff>38100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31</xdr:row>
      <xdr:rowOff>0</xdr:rowOff>
    </xdr:to>
    <xdr:sp macro="" textlink="">
      <xdr:nvSpPr>
        <xdr:cNvPr id="4" name="Text Box 4"/>
        <xdr:cNvSpPr txBox="1">
          <a:spLocks noChangeAspect="1"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5" name="Text Box 10"/>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6" name="Text Box 11"/>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9</xdr:col>
      <xdr:colOff>0</xdr:colOff>
      <xdr:row>19</xdr:row>
      <xdr:rowOff>9525</xdr:rowOff>
    </xdr:from>
    <xdr:to>
      <xdr:col>9</xdr:col>
      <xdr:colOff>0</xdr:colOff>
      <xdr:row>29</xdr:row>
      <xdr:rowOff>19050</xdr:rowOff>
    </xdr:to>
    <xdr:sp macro="" textlink="">
      <xdr:nvSpPr>
        <xdr:cNvPr id="7" name="Text Box 12"/>
        <xdr:cNvSpPr txBox="1">
          <a:spLocks noChangeArrowheads="1"/>
        </xdr:cNvSpPr>
      </xdr:nvSpPr>
      <xdr:spPr bwMode="auto">
        <a:xfrm>
          <a:off x="150571200" y="3086100"/>
          <a:ext cx="0" cy="16287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31</xdr:row>
      <xdr:rowOff>0</xdr:rowOff>
    </xdr:to>
    <xdr:sp macro="" textlink="">
      <xdr:nvSpPr>
        <xdr:cNvPr id="8" name="Text Box 13"/>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drawings/drawing5.xml><?xml version="1.0" encoding="utf-8"?>
<xdr:wsDr xmlns:xdr="http://schemas.openxmlformats.org/drawingml/2006/spreadsheetDrawing" xmlns:a="http://schemas.openxmlformats.org/drawingml/2006/main">
  <xdr:twoCellAnchor>
    <xdr:from>
      <xdr:col>9</xdr:col>
      <xdr:colOff>0</xdr:colOff>
      <xdr:row>19</xdr:row>
      <xdr:rowOff>9525</xdr:rowOff>
    </xdr:from>
    <xdr:to>
      <xdr:col>9</xdr:col>
      <xdr:colOff>0</xdr:colOff>
      <xdr:row>29</xdr:row>
      <xdr:rowOff>19050</xdr:rowOff>
    </xdr:to>
    <xdr:sp macro="" textlink="">
      <xdr:nvSpPr>
        <xdr:cNvPr id="2" name="Text Box 12"/>
        <xdr:cNvSpPr txBox="1">
          <a:spLocks noChangeArrowheads="1"/>
        </xdr:cNvSpPr>
      </xdr:nvSpPr>
      <xdr:spPr bwMode="auto">
        <a:xfrm>
          <a:off x="150571200" y="4467225"/>
          <a:ext cx="0" cy="2971800"/>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16</xdr:row>
      <xdr:rowOff>38100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31</xdr:row>
      <xdr:rowOff>0</xdr:rowOff>
    </xdr:to>
    <xdr:sp macro="" textlink="">
      <xdr:nvSpPr>
        <xdr:cNvPr id="7" name="Text Box 4"/>
        <xdr:cNvSpPr txBox="1">
          <a:spLocks noChangeAspect="1"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8" name="Text Box 10"/>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9" name="Text Box 11"/>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11</xdr:col>
      <xdr:colOff>0</xdr:colOff>
      <xdr:row>19</xdr:row>
      <xdr:rowOff>9525</xdr:rowOff>
    </xdr:from>
    <xdr:to>
      <xdr:col>11</xdr:col>
      <xdr:colOff>0</xdr:colOff>
      <xdr:row>29</xdr:row>
      <xdr:rowOff>19050</xdr:rowOff>
    </xdr:to>
    <xdr:sp macro="" textlink="">
      <xdr:nvSpPr>
        <xdr:cNvPr id="10" name="Text Box 12"/>
        <xdr:cNvSpPr txBox="1">
          <a:spLocks noChangeArrowheads="1"/>
        </xdr:cNvSpPr>
      </xdr:nvSpPr>
      <xdr:spPr bwMode="auto">
        <a:xfrm>
          <a:off x="149352000" y="3086100"/>
          <a:ext cx="0" cy="16287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31</xdr:row>
      <xdr:rowOff>0</xdr:rowOff>
    </xdr:to>
    <xdr:sp macro="" textlink="">
      <xdr:nvSpPr>
        <xdr:cNvPr id="11" name="Text Box 13"/>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16</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31</xdr:row>
      <xdr:rowOff>0</xdr:rowOff>
    </xdr:to>
    <xdr:sp macro="" textlink="">
      <xdr:nvSpPr>
        <xdr:cNvPr id="3" name="Text Box 4"/>
        <xdr:cNvSpPr txBox="1">
          <a:spLocks noChangeAspect="1"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                                                                           </a:t>
          </a:r>
          <a:r>
            <a:rPr lang="ar-SA" sz="1600" b="1" i="0" strike="noStrike">
              <a:solidFill>
                <a:srgbClr val="000000"/>
              </a:solidFill>
              <a:latin typeface="Simplified Arabic"/>
              <a:cs typeface="Simplified Arabic"/>
            </a:rPr>
            <a:t>مقدمة</a:t>
          </a:r>
          <a:r>
            <a:rPr lang="ar-SA" sz="1200" b="0" i="0" strike="noStrike">
              <a:solidFill>
                <a:srgbClr val="000000"/>
              </a:solidFill>
              <a:latin typeface="Arial"/>
              <a:cs typeface="Arial"/>
            </a:rPr>
            <a:t> </a:t>
          </a:r>
        </a:p>
        <a:p>
          <a:pPr algn="r" rtl="0">
            <a:defRPr sz="1000"/>
          </a:pPr>
          <a:r>
            <a:rPr lang="ar-SA" sz="1200" b="0" i="0" strike="noStrike">
              <a:solidFill>
                <a:srgbClr val="000000"/>
              </a:solidFill>
              <a:latin typeface="Arial"/>
              <a:cs typeface="Arial"/>
            </a:rPr>
            <a:t>ي</a:t>
          </a:r>
          <a:r>
            <a:rPr lang="ar-SA" sz="1200" b="0" i="0" strike="noStrike">
              <a:solidFill>
                <a:srgbClr val="000000"/>
              </a:solidFill>
              <a:latin typeface="Simplified Arabic"/>
              <a:cs typeface="Simplified Arabic"/>
            </a:rPr>
            <a:t>سر الجهاز المركزي للإحصاء  / مديرية الأرقام القياسية أن يقدم تقرير الأرقام القياسية لأسعار المستهلك لشهر كانون </a:t>
          </a:r>
          <a:r>
            <a:rPr lang="ar-SA" sz="1200" b="0" i="0" strike="noStrike">
              <a:solidFill>
                <a:srgbClr val="0000FF"/>
              </a:solidFill>
              <a:latin typeface="Simplified Arabic"/>
              <a:cs typeface="Simplified Arabic"/>
            </a:rPr>
            <a:t>الثاني/2011</a:t>
          </a:r>
          <a:r>
            <a:rPr lang="ar-SA" sz="1200" b="0" i="0" strike="noStrike">
              <a:solidFill>
                <a:srgbClr val="000000"/>
              </a:solidFill>
              <a:latin typeface="Simplified Arabic"/>
              <a:cs typeface="Simplified Arabic"/>
            </a:rPr>
            <a:t> ضمن خطة عمل الجهاز لسنة </a:t>
          </a:r>
          <a:r>
            <a:rPr lang="ar-SA" sz="1200" b="0" i="0" strike="noStrike">
              <a:solidFill>
                <a:srgbClr val="0000FF"/>
              </a:solidFill>
              <a:latin typeface="Simplified Arabic"/>
              <a:cs typeface="Simplified Arabic"/>
            </a:rPr>
            <a:t>2011</a:t>
          </a:r>
          <a:r>
            <a:rPr lang="ar-SA" sz="1200" b="0" i="0" strike="noStrike">
              <a:solidFill>
                <a:srgbClr val="000000"/>
              </a:solidFill>
              <a:latin typeface="Simplified Arabic"/>
              <a:cs typeface="Simplified Arabic"/>
            </a:rPr>
            <a:t> .</a:t>
          </a:r>
        </a:p>
        <a:p>
          <a:pPr algn="r" rtl="0">
            <a:defRPr sz="1000"/>
          </a:pPr>
          <a:r>
            <a:rPr lang="ar-SA" sz="1200" b="0" i="0" strike="noStrike">
              <a:solidFill>
                <a:srgbClr val="000000"/>
              </a:solidFill>
              <a:latin typeface="Simplified Arabic"/>
              <a:cs typeface="Simplified Arabic"/>
            </a:rPr>
            <a:t>يعتبر الرقم القياسي لأسعار المستهلك مؤشرا" للمستوى العام للأسعار في بلد ما كما يمكن استعماله كمخفض للوصول إلى تقديرات لبعض المؤشرات الاقتصادية المهمة بالأسعار الثابتة ، حيث تعني الدول المختلفة بتوفير أرقام دقيقة ومعبرة لهذا المؤشر لما له من مساس مباشر برفاهية الفرد والمستوى المعيشي  له .</a:t>
          </a:r>
        </a:p>
        <a:p>
          <a:pPr algn="r" rtl="0">
            <a:defRPr sz="1000"/>
          </a:pPr>
          <a:r>
            <a:rPr lang="ar-SA" sz="1200" b="0" i="0" strike="noStrike">
              <a:solidFill>
                <a:srgbClr val="000000"/>
              </a:solidFill>
              <a:latin typeface="Simplified Arabic"/>
              <a:cs typeface="Simplified Arabic"/>
            </a:rPr>
            <a:t> لقد جرى تركيب أول رقم قياسي رسمي لتكاليف المعيشة في العراق سنة 1945 من قبل الدائرة الرئيسية للإحصاء في وزارة الاقتصاد واعتمد سنة الأساس 1939 لمدينة بغداد ثم استمر العمل بإعداد هذا الرقم فيما بعد من قبل وزارة التخطيط /الجهاز المركزي للإحصاء  كان أخرها بالاعتماد على سنة الأساس 2007 باعتبارها السنة التي نفذ فيها آخر مسح اجتماعي واقتصادي للاسرة في العراق وتقوم مديرية الأرقام القياسية حالياً بإصدار تقرير شهري للرقم القياسي لأسعار المستهلك بسنة الأساس المذكورة.</a:t>
          </a:r>
        </a:p>
        <a:p>
          <a:pPr algn="r" rtl="0">
            <a:defRPr sz="1000"/>
          </a:pPr>
          <a:r>
            <a:rPr lang="ar-SA" sz="1200" b="0" i="0" strike="noStrike">
              <a:solidFill>
                <a:srgbClr val="000000"/>
              </a:solidFill>
              <a:latin typeface="Simplified Arabic"/>
              <a:cs typeface="Simplified Arabic"/>
            </a:rPr>
            <a:t>                                                                                          مديرية الأرقام القياسية</a:t>
          </a:r>
        </a:p>
        <a:p>
          <a:pPr algn="r" rtl="0">
            <a:defRPr sz="1000"/>
          </a:pPr>
          <a:r>
            <a:rPr lang="ar-SA" sz="1200" b="0" i="0" strike="noStrike">
              <a:solidFill>
                <a:srgbClr val="000000"/>
              </a:solidFill>
              <a:latin typeface="Simplified Arabic"/>
              <a:cs typeface="Simplified Arabic"/>
            </a:rPr>
            <a:t>                                                                                             </a:t>
          </a:r>
          <a:r>
            <a:rPr lang="ar-SA" sz="1200" b="0" i="0" strike="noStrike">
              <a:solidFill>
                <a:srgbClr val="0000FF"/>
              </a:solidFill>
              <a:latin typeface="Simplified Arabic"/>
              <a:cs typeface="Simplified Arabic"/>
            </a:rPr>
            <a:t>شباط 2011</a:t>
          </a:r>
        </a:p>
        <a:p>
          <a:pPr algn="r" rtl="0">
            <a:defRPr sz="1000"/>
          </a:pPr>
          <a:endParaRPr lang="ar-SA" sz="1200" b="0" i="0" strike="noStrike">
            <a:solidFill>
              <a:srgbClr val="0000FF"/>
            </a:solidFill>
            <a:latin typeface="Simplified Arabic"/>
            <a:cs typeface="Simplified Arabic"/>
          </a:endParaRP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منهجية احتساب الرقم القياسي لاسعار المستهلك </a:t>
          </a:r>
          <a:r>
            <a:rPr lang="en-US" sz="1200" b="0" i="0" u="sng" strike="noStrike">
              <a:solidFill>
                <a:srgbClr val="000000"/>
              </a:solidFill>
              <a:latin typeface="Simplified Arabic"/>
              <a:cs typeface="Simplified Arabic"/>
            </a:rPr>
            <a:t>CPI Methodology</a:t>
          </a:r>
          <a:endParaRPr lang="en-US" sz="1200" b="0" i="0" strike="noStrike">
            <a:solidFill>
              <a:srgbClr val="000000"/>
            </a:solidFill>
            <a:latin typeface="Simplified Arabic"/>
            <a:cs typeface="Simplified Arabic"/>
          </a:endParaRPr>
        </a:p>
        <a:p>
          <a:pPr algn="r" rtl="0">
            <a:defRPr sz="1000"/>
          </a:pPr>
          <a:r>
            <a:rPr lang="en-US" sz="1200" b="0" i="0" u="sng" strike="noStrike">
              <a:solidFill>
                <a:srgbClr val="000000"/>
              </a:solidFill>
              <a:latin typeface="Simplified Arabic"/>
              <a:cs typeface="Simplified Arabic"/>
            </a:rPr>
            <a:t>1. </a:t>
          </a:r>
          <a:r>
            <a:rPr lang="ar-SA" sz="1200" b="0" i="0" u="sng" strike="noStrike">
              <a:solidFill>
                <a:srgbClr val="000000"/>
              </a:solidFill>
              <a:latin typeface="Simplified Arabic"/>
              <a:cs typeface="Simplified Arabic"/>
            </a:rPr>
            <a:t>فترة الاساس </a:t>
          </a:r>
          <a:r>
            <a:rPr lang="en-US" sz="1200" b="0" i="0" u="sng" strike="noStrike">
              <a:solidFill>
                <a:srgbClr val="000000"/>
              </a:solidFill>
              <a:latin typeface="Simplified Arabic"/>
              <a:cs typeface="Simplified Arabic"/>
            </a:rPr>
            <a:t>Base Year </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لقد تم اختيار سنة 2007 كسنة اساس للرقم القياسي باعتبار انها السنة التي نفذ فيها المسح الاجتماعي و الاقتصادي للاسرة في العراق(</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وبالتالي فقد اتخذت اساساً في تسعير السلع والخدمات الداخلة في تركيبة الرقم القياسي لاسعار المستهلك ، كما انها سنة ممثلة للفترة التي اعقبت سنة 2003 وماشهدته من تغيرات في المستوى المعاشي للاسرة وهيكلية الانفاق الاستهلاكي العائلي والوضع الاقتصادي في البلاد بصورة عامة. </a:t>
          </a:r>
        </a:p>
        <a:p>
          <a:pPr algn="r" rtl="0">
            <a:defRPr sz="1000"/>
          </a:pPr>
          <a:r>
            <a:rPr lang="ar-SA" sz="1200" b="0" i="0" u="sng" strike="noStrike">
              <a:solidFill>
                <a:srgbClr val="000000"/>
              </a:solidFill>
              <a:latin typeface="Simplified Arabic"/>
              <a:cs typeface="Simplified Arabic"/>
            </a:rPr>
            <a:t>2. اختيار عينة السلع والخدمات </a:t>
          </a:r>
          <a:r>
            <a:rPr lang="en-US" sz="1200" b="0" i="0" u="sng" strike="noStrike">
              <a:solidFill>
                <a:srgbClr val="000000"/>
              </a:solidFill>
              <a:latin typeface="Simplified Arabic"/>
              <a:cs typeface="Simplified Arabic"/>
            </a:rPr>
            <a:t>Products Sample Selection</a:t>
          </a:r>
          <a:endParaRPr lang="en-US"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لاختيار السلة السلعية لمؤشر الرقم القياسي لاسعار المستهلك فقد اعتمدت العينة بطريقة القطع </a:t>
          </a:r>
          <a:r>
            <a:rPr lang="en-US" sz="1200" b="0" i="0" strike="noStrike">
              <a:solidFill>
                <a:srgbClr val="000000"/>
              </a:solidFill>
              <a:latin typeface="Simplified Arabic"/>
              <a:cs typeface="Simplified Arabic"/>
            </a:rPr>
            <a:t>Cut – Off Sampling  </a:t>
          </a:r>
          <a:r>
            <a:rPr lang="ar-SA" sz="1200" b="0" i="0" strike="noStrike">
              <a:solidFill>
                <a:srgbClr val="000000"/>
              </a:solidFill>
              <a:latin typeface="Simplified Arabic"/>
              <a:cs typeface="Simplified Arabic"/>
            </a:rPr>
            <a:t>حيث تضمنت العينة كافة السلع التي كان متوسط انفاق الفرد الشهري عليها 25 دينار فاكثر في المسح الاجتماعي والاقتصادي للاسرة في العراق (</a:t>
          </a:r>
          <a:r>
            <a:rPr lang="en-US" sz="1200" b="0" i="0" strike="noStrike">
              <a:solidFill>
                <a:srgbClr val="000000"/>
              </a:solidFill>
              <a:latin typeface="Simplified Arabic"/>
              <a:cs typeface="Simplified Arabic"/>
            </a:rPr>
            <a:t>IHSES) </a:t>
          </a:r>
          <a:r>
            <a:rPr lang="ar-SA" sz="1200" b="0" i="0" strike="noStrike">
              <a:solidFill>
                <a:srgbClr val="000000"/>
              </a:solidFill>
              <a:latin typeface="Simplified Arabic"/>
              <a:cs typeface="Simplified Arabic"/>
            </a:rPr>
            <a:t>لسنة 2007 وبعد تحديد العينة تم اضافة بعض السلع التي لم تتضمنها العينة ولكنها اعتبرت مهمة من وجهة نظر المستهلك وفي نفس الوقت حذفت سلع لايعتقد بانها مهمة للمستهلك رغم انها ظهرت بانفاق يزيد عن 25 دينار وقد بلغ عدد السلع والخدمات المتضمنة في العينة 416 سلعة وخدمة </a:t>
          </a:r>
          <a:r>
            <a:rPr lang="en-US" sz="1200" b="0" i="0" strike="noStrike">
              <a:solidFill>
                <a:srgbClr val="000000"/>
              </a:solidFill>
              <a:latin typeface="Simplified Arabic"/>
              <a:cs typeface="Simplified Arabic"/>
            </a:rPr>
            <a:t>Products </a:t>
          </a:r>
          <a:r>
            <a:rPr lang="ar-SA" sz="1200" b="0" i="0" strike="noStrike">
              <a:solidFill>
                <a:srgbClr val="000000"/>
              </a:solidFill>
              <a:latin typeface="Simplified Arabic"/>
              <a:cs typeface="Simplified Arabic"/>
            </a:rPr>
            <a:t>من مجموع 786 سلعة وخدمة وعليه تكُون العينة نسبة 53% من السلع التي وردت في المسح الاجتماعي والاقتصادي للاسرة ويكُون انفاق الفردالشهري على عينة السلع والخدمات نسبة تزيد عن 98% من انفاقه على كافة السلع والخدمات في حين بلغ عدد الاصناف </a:t>
          </a:r>
          <a:r>
            <a:rPr lang="en-US" sz="1200" b="0" i="0" strike="noStrike">
              <a:solidFill>
                <a:srgbClr val="000000"/>
              </a:solidFill>
              <a:latin typeface="Simplified Arabic"/>
              <a:cs typeface="Simplified Arabic"/>
            </a:rPr>
            <a:t>Varieties  </a:t>
          </a:r>
          <a:r>
            <a:rPr lang="ar-SA" sz="1200" b="0" i="0" strike="noStrike">
              <a:solidFill>
                <a:srgbClr val="000000"/>
              </a:solidFill>
              <a:latin typeface="Simplified Arabic"/>
              <a:cs typeface="Simplified Arabic"/>
            </a:rPr>
            <a:t>المختارة 633 صنفاً توزعت على 12 قسماً بموجب تصنيف الانفاق الفردي حسب الغرض </a:t>
          </a:r>
          <a:r>
            <a:rPr lang="en-US" sz="1200" b="0" i="0" strike="noStrike">
              <a:solidFill>
                <a:srgbClr val="000000"/>
              </a:solidFill>
              <a:latin typeface="Simplified Arabic"/>
              <a:cs typeface="Simplified Arabic"/>
            </a:rPr>
            <a:t>Classification Of Individual  </a:t>
          </a:r>
          <a:r>
            <a:rPr lang="en-US" sz="1000" b="0" i="0" strike="noStrike">
              <a:solidFill>
                <a:srgbClr val="000000"/>
              </a:solidFill>
              <a:latin typeface="Arial"/>
              <a:cs typeface="Arial"/>
            </a:rPr>
            <a:t>                                        </a:t>
          </a:r>
        </a:p>
        <a:p>
          <a:pPr algn="r" rtl="0">
            <a:defRPr sz="1000"/>
          </a:pPr>
          <a:r>
            <a:rPr lang="en-US" sz="1000" b="0" i="0" strike="noStrike">
              <a:solidFill>
                <a:srgbClr val="000000"/>
              </a:solidFill>
              <a:latin typeface="Arial"/>
              <a:cs typeface="Arial"/>
            </a:rPr>
            <a:t>  </a:t>
          </a:r>
        </a:p>
        <a:p>
          <a:pPr algn="r" rtl="0">
            <a:defRPr sz="1000"/>
          </a:pPr>
          <a:endParaRPr lang="en-US" sz="1000" b="0" i="0" strike="noStrike">
            <a:solidFill>
              <a:srgbClr val="000000"/>
            </a:solidFill>
            <a:latin typeface="Arial"/>
            <a:cs typeface="Arial"/>
          </a:endParaRPr>
        </a:p>
        <a:p>
          <a:pPr algn="r" rtl="0">
            <a:defRPr sz="1000"/>
          </a:pPr>
          <a:endParaRPr lang="en-US" sz="10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4" name="Text Box 10"/>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ar-SA" sz="1000" b="0" i="0" strike="noStrike">
              <a:solidFill>
                <a:srgbClr val="000000"/>
              </a:solidFill>
              <a:latin typeface="Arial"/>
              <a:cs typeface="Arial"/>
            </a:rPr>
            <a:t>                                               </a:t>
          </a:r>
        </a:p>
        <a:p>
          <a:pPr algn="r" rtl="0">
            <a:defRPr sz="1000"/>
          </a:pPr>
          <a:endParaRPr lang="ar-SA" sz="1000" b="0" i="0" strike="noStrike">
            <a:solidFill>
              <a:srgbClr val="000000"/>
            </a:solidFill>
            <a:latin typeface="Arial"/>
            <a:cs typeface="Arial"/>
          </a:endParaRPr>
        </a:p>
        <a:p>
          <a:pPr algn="r" rtl="0">
            <a:defRPr sz="1000"/>
          </a:pPr>
          <a:endParaRPr lang="ar-SA" sz="1000" b="0" i="0" strike="noStrike">
            <a:solidFill>
              <a:srgbClr val="000000"/>
            </a:solidFill>
            <a:latin typeface="Arial"/>
            <a:cs typeface="Arial"/>
          </a:endParaRPr>
        </a:p>
        <a:p>
          <a:pPr algn="r" rtl="0">
            <a:defRPr sz="1000"/>
          </a:pPr>
          <a:r>
            <a:rPr lang="ar-SA" sz="1000" b="0" i="0" strike="noStrike">
              <a:solidFill>
                <a:srgbClr val="000000"/>
              </a:solidFill>
              <a:latin typeface="Arial"/>
              <a:cs typeface="Arial"/>
            </a:rPr>
            <a:t>                                                     </a:t>
          </a:r>
          <a:r>
            <a:rPr lang="ar-SA" sz="1400" b="1" i="0" u="sng" strike="noStrike">
              <a:solidFill>
                <a:srgbClr val="000000"/>
              </a:solidFill>
              <a:latin typeface="Simplified Arabic"/>
              <a:cs typeface="Simplified Arabic"/>
            </a:rPr>
            <a:t>تحليل معدلات التضخم</a:t>
          </a:r>
        </a:p>
        <a:p>
          <a:pPr algn="r" rtl="0">
            <a:defRPr sz="1000"/>
          </a:pPr>
          <a:endParaRPr lang="ar-SA" sz="1200" b="1" i="0" u="sng" strike="noStrike">
            <a:solidFill>
              <a:srgbClr val="000000"/>
            </a:solidFill>
            <a:latin typeface="Simplified Arabic"/>
            <a:cs typeface="Simplified Arabic"/>
          </a:endParaRPr>
        </a:p>
        <a:p>
          <a:pPr algn="r" rtl="0">
            <a:defRPr sz="1000"/>
          </a:pPr>
          <a:endParaRPr lang="ar-SA" sz="1200" b="1"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1</a:t>
          </a:r>
          <a:r>
            <a:rPr lang="ar-SA" sz="1200" b="1" i="0" u="sng" strike="noStrike">
              <a:solidFill>
                <a:srgbClr val="000000"/>
              </a:solidFill>
              <a:latin typeface="Simplified Arabic"/>
              <a:cs typeface="Simplified Arabic"/>
            </a:rPr>
            <a:t>.</a:t>
          </a:r>
          <a:r>
            <a:rPr lang="ar-SA" sz="1200" b="0" i="0" u="sng" strike="noStrike">
              <a:solidFill>
                <a:srgbClr val="000000"/>
              </a:solidFill>
              <a:latin typeface="Simplified Arabic"/>
              <a:cs typeface="Simplified Arabic"/>
            </a:rPr>
            <a:t>معدلات التضخم الشهرية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( 2.0 % ) عن الشهر الماضي ويرجع ذلك الى ارتفاع  اسعار معظم الاقسام السلعية التالية  ( الاغذية والمشروبات غير الكحولية، الملابس والاحذية ، السكن ،  الصحة ، التعليم ، المطاعم ، السلع والخدمات المتنوعة) حيث بلغت نسب التغير الشهرية لها ( 0.7 % ،0.3 % ،5.4% ، 0.4 % ، 1.2 % ، 0.3 %، 0.4 % ) على التوالي.</a:t>
          </a:r>
        </a:p>
        <a:p>
          <a:pPr algn="r" rtl="0">
            <a:defRPr sz="1000"/>
          </a:pPr>
          <a:r>
            <a:rPr lang="ar-SA" sz="1200" b="0" i="0" strike="noStrike">
              <a:solidFill>
                <a:srgbClr val="000000"/>
              </a:solidFill>
              <a:latin typeface="Simplified Arabic"/>
              <a:cs typeface="Simplified Arabic"/>
            </a:rPr>
            <a:t>ان سبب الارتفاع في قسم الاغذية والمشروبات غير الكحولية يرجع بصورة اساسية الى الارتفاع في اسعار المجموعة الفرعية الفواكه والسكر والمنتجات السكرية .</a:t>
          </a:r>
        </a:p>
        <a:p>
          <a:pPr algn="r" rtl="0">
            <a:defRPr sz="1000"/>
          </a:pPr>
          <a:r>
            <a:rPr lang="ar-SA" sz="1200" b="0" i="0" strike="noStrike">
              <a:solidFill>
                <a:srgbClr val="000000"/>
              </a:solidFill>
              <a:latin typeface="Simplified Arabic"/>
              <a:cs typeface="Simplified Arabic"/>
            </a:rPr>
            <a:t>اما بالنسبة الى الاقسام ( المشروبات الكحولية والتبغ ، التجهيزات والمعدات المنزلية والصيانة ، النقل  ، الترفيه والثقافة ) فقد سجلت انخفاضا عن الشهر الماضي بنسب قدرها (0.4 % ، 0.3 %، 0.1 % ، 0.2 %) على التوالي .</a:t>
          </a:r>
        </a:p>
        <a:p>
          <a:pPr algn="r" rtl="0">
            <a:defRPr sz="1000"/>
          </a:pPr>
          <a:endParaRPr lang="ar-SA" sz="1200" b="0" i="0" strike="noStrike">
            <a:solidFill>
              <a:srgbClr val="000000"/>
            </a:solidFill>
            <a:latin typeface="Simplified Arabic"/>
            <a:cs typeface="Simplified Arabic"/>
          </a:endParaRPr>
        </a:p>
        <a:p>
          <a:pPr algn="r" rtl="0">
            <a:defRPr sz="1000"/>
          </a:pPr>
          <a:r>
            <a:rPr lang="ar-SA" sz="1200" b="0" i="0" u="sng" strike="noStrike">
              <a:solidFill>
                <a:srgbClr val="000000"/>
              </a:solidFill>
              <a:latin typeface="Simplified Arabic"/>
              <a:cs typeface="Simplified Arabic"/>
            </a:rPr>
            <a:t>2.معدلات التضخم السنوية :-</a:t>
          </a:r>
          <a:endParaRPr lang="ar-SA" sz="1200" b="0" i="0" strike="noStrike">
            <a:solidFill>
              <a:srgbClr val="000000"/>
            </a:solidFill>
            <a:latin typeface="Simplified Arabic"/>
            <a:cs typeface="Simplified Arabic"/>
          </a:endParaRPr>
        </a:p>
        <a:p>
          <a:pPr algn="r" rtl="0">
            <a:defRPr sz="1000"/>
          </a:pPr>
          <a:r>
            <a:rPr lang="ar-SA" sz="1200" b="0" i="0" strike="noStrike">
              <a:solidFill>
                <a:srgbClr val="000000"/>
              </a:solidFill>
              <a:latin typeface="Simplified Arabic"/>
              <a:cs typeface="Simplified Arabic"/>
            </a:rPr>
            <a:t>بلغ الرقم القياسي العام لاسعار المستهلك لشهر كانون الثاني / 2011 في العراق (130.5 %) مسجلا ارتفاعا بلغت نسبته  (5.8 %) عن شهر كانون الثاني 2010 الذي بلغ (123.3 %) وذلك بسبب ارتفاع الارقام القياسية للاقسام التالية ( الاغذية والمشروبات غير الكحولية ، المشروبات الكحولية والتبغ ، الملابس والاحذية ، السكن ، الصحة ، النقل ، التعليم ، المطاعم ، السلع والخدمات المتنوعة) وبنسبة (6.5 % ،3.1 %، 0.1 %، 10.3 % ، 8.0 %، 0.5 %، 3.6 %، 5.6 %، 8.9 %) على التوالي.</a:t>
          </a:r>
        </a:p>
        <a:p>
          <a:pPr algn="r" rtl="0">
            <a:defRPr sz="1000"/>
          </a:pPr>
          <a:r>
            <a:rPr lang="ar-SA" sz="1200" b="0" i="0" strike="noStrike">
              <a:solidFill>
                <a:srgbClr val="000000"/>
              </a:solidFill>
              <a:latin typeface="Simplified Arabic"/>
              <a:cs typeface="Simplified Arabic"/>
            </a:rPr>
            <a:t>ان سبب هذا الارتفاع يرجع الى ارتفاع اسعار بعض السلع عن شهر كانون الثاني 2010 ففي قسم الاغذية ارتفعت اسعار اللحوم والاسماك والزيوت والدهون والفواكه والخضراوات والسكر والمنتجات السكرية ومنتجات الاغذية الاخرى اما في قسم السكن فقد ارتفعت اسعار ايجارات الدور السكنية كذالك ارتفاع اسعار اجور الكهرباء نتيجة تطبيق التسعيرة الجديدة .</a:t>
          </a:r>
        </a:p>
        <a:p>
          <a:pPr algn="r" rtl="0">
            <a:defRPr sz="1000"/>
          </a:pPr>
          <a:endParaRPr lang="ar-SA" sz="1200" b="1" i="0" strike="noStrike">
            <a:solidFill>
              <a:srgbClr val="000000"/>
            </a:solidFill>
            <a:latin typeface="Arial"/>
            <a:cs typeface="Arial"/>
          </a:endParaRPr>
        </a:p>
        <a:p>
          <a:pPr algn="r" rtl="0">
            <a:defRPr sz="1000"/>
          </a:pPr>
          <a:r>
            <a:rPr lang="ar-SA" sz="1200" b="0" i="0" u="sng" strike="noStrike">
              <a:solidFill>
                <a:srgbClr val="000000"/>
              </a:solidFill>
              <a:latin typeface="Simplified Arabic"/>
              <a:cs typeface="Simplified Arabic"/>
            </a:rPr>
            <a:t>3.معدلات التضخم بالمقارنة مع سنة 2007:-</a:t>
          </a:r>
          <a:endParaRPr lang="ar-SA" sz="1200" b="1" i="0" strike="noStrike">
            <a:solidFill>
              <a:srgbClr val="000000"/>
            </a:solidFill>
            <a:latin typeface="Arial"/>
            <a:cs typeface="Arial"/>
          </a:endParaRPr>
        </a:p>
        <a:p>
          <a:pPr algn="r" rtl="0">
            <a:defRPr sz="1000"/>
          </a:pPr>
          <a:r>
            <a:rPr lang="ar-SA" sz="1200" b="0" i="0" strike="noStrike">
              <a:solidFill>
                <a:srgbClr val="000000"/>
              </a:solidFill>
              <a:latin typeface="Arial"/>
              <a:cs typeface="Arial"/>
            </a:rPr>
            <a:t>ب</a:t>
          </a:r>
          <a:r>
            <a:rPr lang="ar-SA" sz="1200" b="0" i="0" strike="noStrike">
              <a:solidFill>
                <a:srgbClr val="000000"/>
              </a:solidFill>
              <a:latin typeface="Simplified Arabic"/>
              <a:cs typeface="Simplified Arabic"/>
            </a:rPr>
            <a:t>لغ الرقم القياسي لاسعار المستهلك (130.5%) في شهر كانون الثاني 2011 اي ان المستوى العام للاسعار في شهر كانون الثاني 2011 ارتفع بنسبة 30.5% عما هو عليه في سنة 2007.</a:t>
          </a: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a:p>
          <a:pPr algn="r" rtl="0">
            <a:defRPr sz="1000"/>
          </a:pPr>
          <a:endParaRPr lang="ar-SA" sz="1200" b="0" i="0" strike="noStrike">
            <a:solidFill>
              <a:srgbClr val="000000"/>
            </a:solidFill>
            <a:latin typeface="Arial"/>
            <a:cs typeface="Arial"/>
          </a:endParaRPr>
        </a:p>
      </xdr:txBody>
    </xdr:sp>
    <xdr:clientData/>
  </xdr:twoCellAnchor>
  <xdr:twoCellAnchor>
    <xdr:from>
      <xdr:col>0</xdr:col>
      <xdr:colOff>0</xdr:colOff>
      <xdr:row>0</xdr:row>
      <xdr:rowOff>0</xdr:rowOff>
    </xdr:from>
    <xdr:to>
      <xdr:col>0</xdr:col>
      <xdr:colOff>0</xdr:colOff>
      <xdr:row>31</xdr:row>
      <xdr:rowOff>0</xdr:rowOff>
    </xdr:to>
    <xdr:sp macro="" textlink="">
      <xdr:nvSpPr>
        <xdr:cNvPr id="5" name="Text Box 11"/>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22860" rIns="27432" bIns="0" anchor="t" upright="1"/>
        <a:lstStyle/>
        <a:p>
          <a:pPr algn="r" rtl="1">
            <a:defRPr sz="1000"/>
          </a:pP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a:p>
          <a:pPr algn="r" rtl="1">
            <a:defRPr sz="1000"/>
          </a:pPr>
          <a:endParaRPr lang="ar-SA" sz="1200" b="0" i="0" strike="noStrike">
            <a:solidFill>
              <a:srgbClr val="000000"/>
            </a:solidFill>
            <a:latin typeface="Simplified Arabic"/>
            <a:cs typeface="Simplified Arabic"/>
          </a:endParaRP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4.التضخم الاساس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بلغ التضخم الاساس في شهر كانون الثاني 2011 بالمقارنة مع الشهر السابق ( 2.0% ) و ( 5.3% ) بالمقارنة مع شهر كانون الثاني 2010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5.نسب المساهمة :-</a:t>
          </a: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المساهمة في نسب التغير هو تعبير عن الاهمية النسبية للارقام القياسية لاقسام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التي تاخذ الاوزان المقابلة لها بالاعتبار.</a:t>
          </a:r>
        </a:p>
        <a:p>
          <a:pPr algn="r" rtl="1">
            <a:defRPr sz="1000"/>
          </a:pPr>
          <a:r>
            <a:rPr lang="ar-SA" sz="1200" b="0" i="0" strike="noStrike">
              <a:solidFill>
                <a:srgbClr val="000000"/>
              </a:solidFill>
              <a:latin typeface="Simplified Arabic"/>
              <a:cs typeface="Simplified Arabic"/>
            </a:rPr>
            <a:t>بلغت نسبة المساهمة في نسبة التغير الشهري 86.6 %  لقسم السكن لشهر كانون الثاني 2011 مسجلة اعلى نسبة مساهمة يلي ذلك قسم الاغذية والمشروبات غير الكحولية بنسبة 11.7 % يليها قسم الملابس والاحذية بنسبة  1.2 % . وان نسب المساهمة اقل من ذلك لبقية الاقسام.</a:t>
          </a:r>
        </a:p>
        <a:p>
          <a:pPr algn="r" rtl="1">
            <a:defRPr sz="1000"/>
          </a:pPr>
          <a:r>
            <a:rPr lang="ar-SA" sz="1200" b="0" i="0" strike="noStrike">
              <a:solidFill>
                <a:srgbClr val="000000"/>
              </a:solidFill>
              <a:latin typeface="Simplified Arabic"/>
              <a:cs typeface="Simplified Arabic"/>
            </a:rPr>
            <a:t> فيما يتعلق بنسب المساهمة السنوية  لشهر كانون الثاني 2011 فقد سجل قسم السكن اعلى نسبة مساهمة بلغت 55.2 % وذلك بسبب الوزن العالي لهذا القسم ثم قسم الأغذية والمشروبات غير الكحولية بنسبة 36.2 % يلي ذلك قسم السلع والخدمات المتنوعة بنسبة 6.9 % ثم قسم الصحة بنسبة 3.4 % و قسم الاتصال بنسبة  -3.4 % واخيرا قسم المطاعم فقد ساهم بنسبة 1.7 %. وان نسب المساهمة اقل من ذلك لبقية الاقسام .</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1" i="0" strike="noStrike">
              <a:solidFill>
                <a:srgbClr val="000000"/>
              </a:solidFill>
              <a:latin typeface="Simplified Arabic"/>
              <a:cs typeface="Simplified Arabic"/>
            </a:rPr>
            <a:t>ملاحظة :- من الجدير بالذكر ان سبب ارتفاع التضخم الشهري والسنوي والذي بلغ 2% و 5.8% على الترتيب يرجع الى اعتماد التسعيرة الجديدة للكهرباء  وفي حالة اعتماد التسعيرة القديمة للكهرباء فأن معدلات التضخم الشهرية والسنوية تبلغ 0.7% و 4.5% .</a:t>
          </a:r>
        </a:p>
        <a:p>
          <a:pPr algn="r" rtl="1">
            <a:defRPr sz="1000"/>
          </a:pPr>
          <a:r>
            <a:rPr lang="ar-SA" sz="1200" b="1" i="0" strike="noStrike">
              <a:solidFill>
                <a:srgbClr val="000000"/>
              </a:solidFill>
              <a:latin typeface="Simplified Arabic"/>
              <a:cs typeface="Simplified Arabic"/>
            </a:rPr>
            <a:t>               </a:t>
          </a:r>
          <a:endParaRPr lang="ar-SA" sz="1000" b="0" i="0" strike="noStrike">
            <a:solidFill>
              <a:srgbClr val="000000"/>
            </a:solidFill>
            <a:latin typeface="Arial"/>
            <a:cs typeface="Arial"/>
          </a:endParaRPr>
        </a:p>
        <a:p>
          <a:pPr algn="r" rtl="1">
            <a:defRPr sz="1000"/>
          </a:pPr>
          <a:endParaRPr lang="ar-SA" sz="1000" b="0" i="0" strike="noStrike">
            <a:solidFill>
              <a:srgbClr val="000000"/>
            </a:solidFill>
            <a:latin typeface="Arial"/>
            <a:cs typeface="Arial"/>
          </a:endParaRPr>
        </a:p>
      </xdr:txBody>
    </xdr:sp>
    <xdr:clientData/>
  </xdr:twoCellAnchor>
  <xdr:twoCellAnchor>
    <xdr:from>
      <xdr:col>9</xdr:col>
      <xdr:colOff>0</xdr:colOff>
      <xdr:row>19</xdr:row>
      <xdr:rowOff>9525</xdr:rowOff>
    </xdr:from>
    <xdr:to>
      <xdr:col>9</xdr:col>
      <xdr:colOff>0</xdr:colOff>
      <xdr:row>29</xdr:row>
      <xdr:rowOff>19050</xdr:rowOff>
    </xdr:to>
    <xdr:sp macro="" textlink="">
      <xdr:nvSpPr>
        <xdr:cNvPr id="6" name="Text Box 12"/>
        <xdr:cNvSpPr txBox="1">
          <a:spLocks noChangeArrowheads="1"/>
        </xdr:cNvSpPr>
      </xdr:nvSpPr>
      <xdr:spPr bwMode="auto">
        <a:xfrm>
          <a:off x="150571200" y="3086100"/>
          <a:ext cx="0" cy="1628775"/>
        </a:xfrm>
        <a:prstGeom prst="rect">
          <a:avLst/>
        </a:prstGeom>
        <a:solidFill>
          <a:srgbClr val="FFFFFF"/>
        </a:solidFill>
        <a:ln w="9525">
          <a:noFill/>
          <a:miter lim="800000"/>
          <a:headEnd/>
          <a:tailEnd/>
        </a:ln>
      </xdr:spPr>
      <xdr:txBody>
        <a:bodyPr vertOverflow="clip" wrap="square" lIns="0" tIns="54864" rIns="27432" bIns="0" anchor="t" upright="1"/>
        <a:lstStyle/>
        <a:p>
          <a:pPr algn="r" rtl="0">
            <a:defRPr sz="1000"/>
          </a:pPr>
          <a:r>
            <a:rPr lang="ar-SA" sz="1000" b="0" i="0" strike="noStrike">
              <a:solidFill>
                <a:srgbClr val="000000"/>
              </a:solidFill>
              <a:latin typeface="Simplified Arabic"/>
              <a:cs typeface="Simplified Arabic"/>
            </a:rPr>
            <a:t>منطقة كردستان تشمل المحافظات  ( اربيل ، سليمانية،دهوك) .</a:t>
          </a:r>
        </a:p>
        <a:p>
          <a:pPr algn="r" rtl="0">
            <a:defRPr sz="1000"/>
          </a:pPr>
          <a:r>
            <a:rPr lang="ar-SA" sz="1000" b="0" i="0" strike="noStrike">
              <a:solidFill>
                <a:srgbClr val="000000"/>
              </a:solidFill>
              <a:latin typeface="Simplified Arabic"/>
              <a:cs typeface="Simplified Arabic"/>
            </a:rPr>
            <a:t>منطقة الوسط تشمل المحافظات ( نينوى ،كركوك ،ديالى ،الانبار ،بغداد ، صلاح الدين ) .</a:t>
          </a:r>
        </a:p>
        <a:p>
          <a:pPr algn="r" rtl="0">
            <a:defRPr sz="1000"/>
          </a:pPr>
          <a:r>
            <a:rPr lang="ar-SA" sz="1000" b="0" i="0" strike="noStrike">
              <a:solidFill>
                <a:srgbClr val="000000"/>
              </a:solidFill>
              <a:latin typeface="Simplified Arabic"/>
              <a:cs typeface="Simplified Arabic"/>
            </a:rPr>
            <a:t>منطقة الجنوب تشمل المحافظات ( بابل ،كربلاء، واسط ،النجف ،القادسية ،المثنى ،ذي قار ،ميسان ،البصرة) .</a:t>
          </a:r>
        </a:p>
      </xdr:txBody>
    </xdr:sp>
    <xdr:clientData/>
  </xdr:twoCellAnchor>
  <xdr:twoCellAnchor>
    <xdr:from>
      <xdr:col>0</xdr:col>
      <xdr:colOff>0</xdr:colOff>
      <xdr:row>0</xdr:row>
      <xdr:rowOff>0</xdr:rowOff>
    </xdr:from>
    <xdr:to>
      <xdr:col>0</xdr:col>
      <xdr:colOff>0</xdr:colOff>
      <xdr:row>31</xdr:row>
      <xdr:rowOff>0</xdr:rowOff>
    </xdr:to>
    <xdr:sp macro="" textlink="">
      <xdr:nvSpPr>
        <xdr:cNvPr id="7" name="Text Box 13"/>
        <xdr:cNvSpPr txBox="1">
          <a:spLocks noChangeArrowheads="1"/>
        </xdr:cNvSpPr>
      </xdr:nvSpPr>
      <xdr:spPr bwMode="auto">
        <a:xfrm>
          <a:off x="156057600" y="0"/>
          <a:ext cx="0" cy="5019675"/>
        </a:xfrm>
        <a:prstGeom prst="rect">
          <a:avLst/>
        </a:prstGeom>
        <a:solidFill>
          <a:srgbClr val="FFFFFF"/>
        </a:solidFill>
        <a:ln w="9525">
          <a:noFill/>
          <a:miter lim="800000"/>
          <a:headEnd/>
          <a:tailEnd/>
        </a:ln>
      </xdr:spPr>
      <xdr:txBody>
        <a:bodyPr vertOverflow="clip" wrap="square" lIns="0" tIns="64008" rIns="27432" bIns="0" anchor="t" upright="1"/>
        <a:lstStyle/>
        <a:p>
          <a:pPr algn="r" rtl="1">
            <a:defRPr sz="1000"/>
          </a:pPr>
          <a:r>
            <a:rPr lang="en-US" sz="1200" b="0" i="0" strike="noStrike">
              <a:solidFill>
                <a:srgbClr val="000000"/>
              </a:solidFill>
              <a:latin typeface="Simplified Arabic"/>
              <a:cs typeface="Simplified Arabic"/>
            </a:rPr>
            <a:t>Consumption by Purpose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و64 مجموعة فرعية مقارنة بـ 446 صنفاً للسلة القديمة موزعة على 9 مجاميع رئيسية و33 مجموعة فرعية بموجب التصنيف الصناعي المعياري الدولي </a:t>
          </a:r>
          <a:r>
            <a:rPr lang="en-US" sz="1200" b="0" i="0" strike="noStrike">
              <a:solidFill>
                <a:srgbClr val="000000"/>
              </a:solidFill>
              <a:latin typeface="Simplified Arabic"/>
              <a:cs typeface="Simplified Arabic"/>
            </a:rPr>
            <a:t>International Standardized Industrial Classification </a:t>
          </a:r>
          <a:r>
            <a:rPr lang="ar-SA" sz="1200" b="0" i="0" strike="noStrike">
              <a:solidFill>
                <a:srgbClr val="000000"/>
              </a:solidFill>
              <a:latin typeface="Simplified Arabic"/>
              <a:cs typeface="Simplified Arabic"/>
            </a:rPr>
            <a:t>واختصاراً </a:t>
          </a:r>
          <a:r>
            <a:rPr lang="en-US" sz="1200" b="0" i="0" strike="noStrike">
              <a:solidFill>
                <a:srgbClr val="000000"/>
              </a:solidFill>
              <a:latin typeface="Simplified Arabic"/>
              <a:cs typeface="Simplified Arabic"/>
            </a:rPr>
            <a:t>ISIC. </a:t>
          </a:r>
        </a:p>
        <a:p>
          <a:pPr algn="r" rtl="1">
            <a:defRPr sz="1000"/>
          </a:pPr>
          <a:r>
            <a:rPr lang="en-US" sz="1200" b="0" i="0" strike="noStrike">
              <a:solidFill>
                <a:srgbClr val="000000"/>
              </a:solidFill>
              <a:latin typeface="Simplified Arabic"/>
              <a:cs typeface="Simplified Arabic"/>
            </a:rPr>
            <a:t>  </a:t>
          </a:r>
          <a:endParaRPr lang="en-US" sz="1200" b="0" i="0" u="sng" strike="noStrike">
            <a:solidFill>
              <a:srgbClr val="000000"/>
            </a:solidFill>
            <a:latin typeface="Arial"/>
            <a:cs typeface="Arial"/>
          </a:endParaRPr>
        </a:p>
        <a:p>
          <a:pPr algn="r" rtl="1">
            <a:defRPr sz="1000"/>
          </a:pPr>
          <a:r>
            <a:rPr lang="en-US" sz="1200" b="0" i="0" u="sng" strike="noStrike">
              <a:solidFill>
                <a:srgbClr val="000000"/>
              </a:solidFill>
              <a:latin typeface="Arial"/>
              <a:cs typeface="Arial"/>
            </a:rPr>
            <a:t>3</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التصنيف المستخدم </a:t>
          </a:r>
          <a:r>
            <a:rPr lang="en-US" sz="1200" b="0" i="0" u="sng" strike="noStrike">
              <a:solidFill>
                <a:srgbClr val="000000"/>
              </a:solidFill>
              <a:latin typeface="Simplified Arabic"/>
              <a:cs typeface="Simplified Arabic"/>
            </a:rPr>
            <a:t>Expenditure Classification</a:t>
          </a:r>
        </a:p>
        <a:p>
          <a:pPr algn="r" rtl="1">
            <a:defRPr sz="1000"/>
          </a:pPr>
          <a:r>
            <a:rPr lang="ar-SA" sz="1200" b="0" i="0" strike="noStrike">
              <a:solidFill>
                <a:srgbClr val="000000"/>
              </a:solidFill>
              <a:latin typeface="Simplified Arabic"/>
              <a:cs typeface="Simplified Arabic"/>
            </a:rPr>
            <a:t>تم استخدام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تصنيف الاستهلاك الفردي حسب الغرض</a:t>
          </a:r>
          <a:r>
            <a:rPr lang="en-US" sz="1200" b="0" i="0" strike="noStrike">
              <a:solidFill>
                <a:srgbClr val="000000"/>
              </a:solidFill>
              <a:latin typeface="Simplified Arabic"/>
              <a:cs typeface="Simplified Arabic"/>
            </a:rPr>
            <a:t>Classification of Individual Consumption by Purpose) ، </a:t>
          </a:r>
          <a:r>
            <a:rPr lang="ar-SA" sz="1200" b="0" i="0" strike="noStrike">
              <a:solidFill>
                <a:srgbClr val="000000"/>
              </a:solidFill>
              <a:latin typeface="Simplified Arabic"/>
              <a:cs typeface="Simplified Arabic"/>
            </a:rPr>
            <a:t>والذي يتالف من 12 قسما ويوصى باستعماله لاغراض المقارنات الدولية وقد اعتمد التصنيف وحسب متطلبات العراق حيث كانت المجاميع الأكبر هي الأقسام 2</a:t>
          </a:r>
          <a:r>
            <a:rPr lang="en-US" sz="1200" b="0" i="0" strike="noStrike">
              <a:solidFill>
                <a:srgbClr val="000000"/>
              </a:solidFill>
              <a:latin typeface="Simplified Arabic"/>
              <a:cs typeface="Simplified Arabic"/>
            </a:rPr>
            <a:t>digts </a:t>
          </a:r>
          <a:r>
            <a:rPr lang="ar-SA" sz="1200" b="0" i="0" strike="noStrike">
              <a:solidFill>
                <a:srgbClr val="000000"/>
              </a:solidFill>
              <a:latin typeface="Simplified Arabic"/>
              <a:cs typeface="Simplified Arabic"/>
            </a:rPr>
            <a:t>ثم المجاميع الرئيسية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والمجاميع الفرعية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والسلع  </a:t>
          </a:r>
          <a:r>
            <a:rPr lang="en-US" sz="1200" b="0" i="0" strike="noStrike">
              <a:solidFill>
                <a:srgbClr val="000000"/>
              </a:solidFill>
              <a:latin typeface="Simplified Arabic"/>
              <a:cs typeface="Simplified Arabic"/>
            </a:rPr>
            <a:t>item or products   </a:t>
          </a:r>
          <a:r>
            <a:rPr lang="ar-SA" sz="1200" b="0" i="0" strike="noStrike">
              <a:solidFill>
                <a:srgbClr val="000000"/>
              </a:solidFill>
              <a:latin typeface="Simplified Arabic"/>
              <a:cs typeface="Simplified Arabic"/>
            </a:rPr>
            <a:t>بمرتبتين 2</a:t>
          </a:r>
          <a:r>
            <a:rPr lang="en-US" sz="1200" b="0" i="0" strike="noStrike">
              <a:solidFill>
                <a:srgbClr val="000000"/>
              </a:solidFill>
              <a:latin typeface="Simplified Arabic"/>
              <a:cs typeface="Simplified Arabic"/>
            </a:rPr>
            <a:t>digits </a:t>
          </a:r>
          <a:r>
            <a:rPr lang="ar-SA" sz="1200" b="0" i="0" strike="noStrike">
              <a:solidFill>
                <a:srgbClr val="000000"/>
              </a:solidFill>
              <a:latin typeface="Simplified Arabic"/>
              <a:cs typeface="Simplified Arabic"/>
            </a:rPr>
            <a:t>وأخيرا الأصناف 1</a:t>
          </a:r>
          <a:r>
            <a:rPr lang="en-US" sz="1200" b="0" i="0" strike="noStrike">
              <a:solidFill>
                <a:srgbClr val="000000"/>
              </a:solidFill>
              <a:latin typeface="Simplified Arabic"/>
              <a:cs typeface="Simplified Arabic"/>
            </a:rPr>
            <a:t>digit </a:t>
          </a:r>
          <a:r>
            <a:rPr lang="ar-SA" sz="1200" b="0" i="0" strike="noStrike">
              <a:solidFill>
                <a:srgbClr val="000000"/>
              </a:solidFill>
              <a:latin typeface="Simplified Arabic"/>
              <a:cs typeface="Simplified Arabic"/>
            </a:rPr>
            <a:t>وعليه فقد اعتمد التصنيف بسبعة مراتب 7</a:t>
          </a:r>
          <a:r>
            <a:rPr lang="en-US" sz="1200" b="0" i="0" strike="noStrike">
              <a:solidFill>
                <a:srgbClr val="000000"/>
              </a:solidFill>
              <a:latin typeface="Simplified Arabic"/>
              <a:cs typeface="Simplified Arabic"/>
            </a:rPr>
            <a:t>digits .</a:t>
          </a:r>
        </a:p>
        <a:p>
          <a:pPr algn="r" rtl="1">
            <a:defRPr sz="1000"/>
          </a:pPr>
          <a:r>
            <a:rPr lang="en-US" sz="1200" b="0" i="0" strike="noStrike">
              <a:solidFill>
                <a:srgbClr val="000000"/>
              </a:solidFill>
              <a:latin typeface="Simplified Arabic"/>
              <a:cs typeface="Simplified Arabic"/>
            </a:rPr>
            <a:t>4</a:t>
          </a:r>
          <a:r>
            <a:rPr lang="en-US" sz="1200" b="0" i="0" u="sng" strike="noStrike">
              <a:solidFill>
                <a:srgbClr val="000000"/>
              </a:solidFill>
              <a:latin typeface="Simplified Arabic"/>
              <a:cs typeface="Simplified Arabic"/>
            </a:rPr>
            <a:t>. </a:t>
          </a:r>
          <a:r>
            <a:rPr lang="ar-SA" sz="1200" b="0" i="0" u="sng" strike="noStrike">
              <a:solidFill>
                <a:srgbClr val="000000"/>
              </a:solidFill>
              <a:latin typeface="Simplified Arabic"/>
              <a:cs typeface="Simplified Arabic"/>
            </a:rPr>
            <a:t>احتساب الاهميات النسبية (الاوزان)</a:t>
          </a:r>
          <a:r>
            <a:rPr lang="en-US" sz="1200" b="0" i="0" u="sng" strike="noStrike">
              <a:solidFill>
                <a:srgbClr val="000000"/>
              </a:solidFill>
              <a:latin typeface="Simplified Arabic"/>
              <a:cs typeface="Simplified Arabic"/>
            </a:rPr>
            <a:t>Weighting Diagram</a:t>
          </a:r>
          <a:r>
            <a:rPr lang="en-US" sz="1200" b="0" i="0" strike="noStrike">
              <a:solidFill>
                <a:srgbClr val="000000"/>
              </a:solidFill>
              <a:latin typeface="Simplified Arabic"/>
              <a:cs typeface="Simplified Arabic"/>
            </a:rPr>
            <a:t> </a:t>
          </a:r>
        </a:p>
        <a:p>
          <a:pPr algn="r" rtl="1">
            <a:defRPr sz="1000"/>
          </a:pPr>
          <a:r>
            <a:rPr lang="ar-SA" sz="1200" b="0" i="0" strike="noStrike">
              <a:solidFill>
                <a:srgbClr val="000000"/>
              </a:solidFill>
              <a:latin typeface="Simplified Arabic"/>
              <a:cs typeface="Simplified Arabic"/>
            </a:rPr>
            <a:t>نظراً لتفاوت الاهميات النسبية للسلع والخدمات المختلفة بالنسبة للمستهلك فانه يتوجب احتساب الاهميات النسبية لكل سلعة وخدمة بالاعتماد على متوسط انفاق الفرد الشهري الماخوذ من المسح الاجتماعي والاقتصادي للاسرة في العراق لسنة 2007 .</a:t>
          </a:r>
        </a:p>
        <a:p>
          <a:pPr algn="r" rtl="1">
            <a:defRPr sz="1000"/>
          </a:pPr>
          <a:r>
            <a:rPr lang="ar-SA" sz="1200" b="0" i="0" strike="noStrike">
              <a:solidFill>
                <a:srgbClr val="000000"/>
              </a:solidFill>
              <a:latin typeface="Simplified Arabic"/>
              <a:cs typeface="Simplified Arabic"/>
            </a:rPr>
            <a:t>ونظراً لحذف بعض السلع والخدمات من المجاميع الرئيسية والفرعية بموجب تصنيف </a:t>
          </a:r>
          <a:r>
            <a:rPr lang="en-US" sz="1200" b="0" i="0" strike="noStrike">
              <a:solidFill>
                <a:srgbClr val="000000"/>
              </a:solidFill>
              <a:latin typeface="Simplified Arabic"/>
              <a:cs typeface="Simplified Arabic"/>
            </a:rPr>
            <a:t>COICOP </a:t>
          </a:r>
          <a:r>
            <a:rPr lang="ar-SA" sz="1200" b="0" i="0" strike="noStrike">
              <a:solidFill>
                <a:srgbClr val="000000"/>
              </a:solidFill>
              <a:latin typeface="Simplified Arabic"/>
              <a:cs typeface="Simplified Arabic"/>
            </a:rPr>
            <a:t>ولكي نحافظ على الاهمية النسبية لهذه المجاميع فقد تم توزيع قيمة الانفاق على السلع والخدمات المحذوفة تناسبياً على السلع والخدمات المتضمنة في السلة السلعية .            </a:t>
          </a: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5. الصيغة المستخدمة </a:t>
          </a:r>
          <a:r>
            <a:rPr lang="en-US" sz="1200" b="0" i="0" u="sng" strike="noStrike">
              <a:solidFill>
                <a:srgbClr val="000000"/>
              </a:solidFill>
              <a:latin typeface="Simplified Arabic"/>
              <a:cs typeface="Simplified Arabic"/>
            </a:rPr>
            <a:t>The Formula of Price Index Number  </a:t>
          </a:r>
        </a:p>
        <a:p>
          <a:pPr algn="r" rtl="1">
            <a:defRPr sz="1000"/>
          </a:pPr>
          <a:r>
            <a:rPr lang="ar-SA" sz="1200" b="0" i="0" strike="noStrike">
              <a:solidFill>
                <a:srgbClr val="000000"/>
              </a:solidFill>
              <a:latin typeface="Simplified Arabic"/>
              <a:cs typeface="Simplified Arabic"/>
            </a:rPr>
            <a:t>استخدمت صيغة لاسبير التي تعتمد اوزان ( تثقيلات) الاساس في احتساب الارقام القياسية للمجاميع الفرعية والرئيسة والرقم القياسي العام.</a:t>
          </a:r>
          <a:endParaRPr lang="ar-SA" sz="1200" b="0" i="0" u="sng" strike="noStrike">
            <a:solidFill>
              <a:srgbClr val="000000"/>
            </a:solidFill>
            <a:latin typeface="Simplified Arabic"/>
            <a:cs typeface="Simplified Arabic"/>
          </a:endParaRPr>
        </a:p>
        <a:p>
          <a:pPr algn="r" rtl="1">
            <a:defRPr sz="1000"/>
          </a:pPr>
          <a:endParaRPr lang="ar-SA" sz="1200" b="0" i="0" u="sng" strike="noStrike">
            <a:solidFill>
              <a:srgbClr val="000000"/>
            </a:solidFill>
            <a:latin typeface="Simplified Arabic"/>
            <a:cs typeface="Simplified Arabic"/>
          </a:endParaRPr>
        </a:p>
        <a:p>
          <a:pPr algn="r" rtl="1">
            <a:defRPr sz="1000"/>
          </a:pPr>
          <a:r>
            <a:rPr lang="ar-SA" sz="1200" b="0" i="0" u="sng" strike="noStrike">
              <a:solidFill>
                <a:srgbClr val="000000"/>
              </a:solidFill>
              <a:latin typeface="Simplified Arabic"/>
              <a:cs typeface="Simplified Arabic"/>
            </a:rPr>
            <a:t>6. التغطية </a:t>
          </a:r>
          <a:r>
            <a:rPr lang="en-US" sz="1200" b="0" i="0" u="sng" strike="noStrike">
              <a:solidFill>
                <a:srgbClr val="000000"/>
              </a:solidFill>
              <a:latin typeface="Simplified Arabic"/>
              <a:cs typeface="Simplified Arabic"/>
            </a:rPr>
            <a:t>Coverage</a:t>
          </a:r>
        </a:p>
        <a:p>
          <a:pPr algn="r" rtl="1">
            <a:defRPr sz="1000"/>
          </a:pPr>
          <a:r>
            <a:rPr lang="ar-SA" sz="1200" b="0" i="0" strike="noStrike">
              <a:solidFill>
                <a:srgbClr val="000000"/>
              </a:solidFill>
              <a:latin typeface="Simplified Arabic"/>
              <a:cs typeface="Simplified Arabic"/>
            </a:rPr>
            <a:t>تجمع الاسعار من مركز المحافظة بالاضافة الى اهم قضاء من ناحية عدد السكان (عدا قضاء المركز) علما انه قد تم استشارة المحافظات في اختيار القضاء اخذين بنظر الاعتبار التباين في الاسعار بين الوحدات الادارية والكلفة وامكانية الوصول الى الوحدة الادارية.ويغطي الرقم الجديد مناطق حضرية تشكل 67% من سكان العراق في سنة 2007.</a:t>
          </a:r>
        </a:p>
        <a:p>
          <a:pPr algn="r" rtl="1">
            <a:defRPr sz="1000"/>
          </a:pPr>
          <a:r>
            <a:rPr lang="ar-SA" sz="1200" b="0" i="0" u="sng" strike="noStrike">
              <a:solidFill>
                <a:srgbClr val="000000"/>
              </a:solidFill>
              <a:latin typeface="Simplified Arabic"/>
              <a:cs typeface="Simplified Arabic"/>
            </a:rPr>
            <a:t>7. التضخم الاساس </a:t>
          </a:r>
          <a:r>
            <a:rPr lang="en-US" sz="1200" b="0" i="0" u="sng" strike="noStrike">
              <a:solidFill>
                <a:srgbClr val="000000"/>
              </a:solidFill>
              <a:latin typeface="Simplified Arabic"/>
              <a:cs typeface="Simplified Arabic"/>
            </a:rPr>
            <a:t>Core Inflation</a:t>
          </a:r>
        </a:p>
        <a:p>
          <a:pPr algn="r" rtl="1">
            <a:defRPr sz="1000"/>
          </a:pPr>
          <a:r>
            <a:rPr lang="ar-SA" sz="1200" b="0" i="0" strike="noStrike">
              <a:solidFill>
                <a:srgbClr val="000000"/>
              </a:solidFill>
              <a:latin typeface="Simplified Arabic"/>
              <a:cs typeface="Simplified Arabic"/>
            </a:rPr>
            <a:t>احتسب التضخم الاساس بعد استبعاد بعض السلع ذات الاسعار المتذبذبة وهي مجموعتي الفواكه والخضراوات في قسم الاغذية والمشروبات غير الكحولية بالاضافة الى ( النفط والغاز ) ضمن قسم السكن.</a:t>
          </a:r>
        </a:p>
        <a:p>
          <a:pPr algn="r" rtl="1">
            <a:defRPr sz="1000"/>
          </a:pPr>
          <a:endParaRPr lang="ar-SA" sz="1200" b="0" i="0" strike="noStrike">
            <a:solidFill>
              <a:srgbClr val="000000"/>
            </a:solidFill>
            <a:latin typeface="Simplified Arabic"/>
            <a:cs typeface="Simplified Arabic"/>
          </a:endParaRPr>
        </a:p>
        <a:p>
          <a:pPr algn="r" rtl="1">
            <a:defRPr sz="1000"/>
          </a:pPr>
          <a:r>
            <a:rPr lang="ar-SA" sz="1200" b="0" i="0" strike="noStrike">
              <a:solidFill>
                <a:srgbClr val="000000"/>
              </a:solidFill>
              <a:latin typeface="Simplified Arabic"/>
              <a:cs typeface="Simplified Arabic"/>
            </a:rPr>
            <a:t>                                                  </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0.16918</cdr:x>
      <cdr:y>0.10593</cdr:y>
    </cdr:from>
    <cdr:to>
      <cdr:x>0.7996</cdr:x>
      <cdr:y>0.15937</cdr:y>
    </cdr:to>
    <cdr:sp macro="" textlink="">
      <cdr:nvSpPr>
        <cdr:cNvPr id="2050" name="Text Box 2"/>
        <cdr:cNvSpPr txBox="1">
          <a:spLocks xmlns:a="http://schemas.openxmlformats.org/drawingml/2006/main" noChangeArrowheads="1"/>
        </cdr:cNvSpPr>
      </cdr:nvSpPr>
      <cdr:spPr bwMode="auto">
        <a:xfrm xmlns:a="http://schemas.openxmlformats.org/drawingml/2006/main">
          <a:off x="957170" y="684213"/>
          <a:ext cx="3554802" cy="343626"/>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1">
            <a:defRPr sz="1000"/>
          </a:pPr>
          <a:r>
            <a:rPr lang="en-US" sz="1300" b="1" i="0" strike="noStrike">
              <a:solidFill>
                <a:srgbClr val="000000"/>
              </a:solidFill>
              <a:latin typeface="Times New Roman"/>
              <a:cs typeface="Times New Roman"/>
            </a:rPr>
            <a:t>Consumer Price Indices for </a:t>
          </a:r>
          <a:r>
            <a:rPr lang="en-US" sz="1300" b="1" i="0" strike="noStrike">
              <a:solidFill>
                <a:srgbClr val="0000FF"/>
              </a:solidFill>
              <a:latin typeface="Times New Roman"/>
              <a:cs typeface="Times New Roman"/>
            </a:rPr>
            <a:t>Jan 2011 &amp; Dec 2010</a:t>
          </a:r>
        </a:p>
      </cdr:txBody>
    </cdr:sp>
  </cdr:relSizeAnchor>
</c:userShapes>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P32"/>
  <sheetViews>
    <sheetView rightToLeft="1" tabSelected="1" view="pageBreakPreview" topLeftCell="A16" zoomScaleSheetLayoutView="100" workbookViewId="0">
      <selection activeCell="E10" sqref="E10:F28"/>
    </sheetView>
  </sheetViews>
  <sheetFormatPr defaultRowHeight="12.75"/>
  <cols>
    <col min="1" max="1" width="5.140625" customWidth="1"/>
    <col min="2" max="2" width="37.42578125" customWidth="1"/>
    <col min="3" max="3" width="9.85546875" customWidth="1"/>
    <col min="4" max="7" width="10.7109375" customWidth="1"/>
    <col min="8" max="8" width="9.85546875" customWidth="1"/>
    <col min="9" max="10" width="8" hidden="1" customWidth="1"/>
    <col min="11" max="11" width="6.7109375" hidden="1" customWidth="1"/>
    <col min="17" max="17" width="39.85546875" customWidth="1"/>
  </cols>
  <sheetData>
    <row r="1" spans="1:16" ht="12.75" customHeight="1">
      <c r="A1" s="1"/>
    </row>
    <row r="2" spans="1:16" ht="23.25" customHeight="1">
      <c r="A2" s="97" t="s">
        <v>43</v>
      </c>
      <c r="B2" s="97"/>
      <c r="C2" s="97"/>
      <c r="D2" s="97"/>
      <c r="E2" s="97"/>
      <c r="F2" s="97"/>
      <c r="G2" s="97"/>
      <c r="H2" s="97"/>
      <c r="I2" s="97"/>
      <c r="J2" s="97"/>
      <c r="K2" s="2"/>
    </row>
    <row r="3" spans="1:16" ht="12.75" customHeight="1">
      <c r="A3" s="3"/>
      <c r="B3" s="4"/>
      <c r="C3" s="5"/>
      <c r="D3" s="6" t="s">
        <v>0</v>
      </c>
      <c r="E3" s="7"/>
      <c r="F3" s="7"/>
      <c r="H3" s="7"/>
      <c r="K3" s="7"/>
    </row>
    <row r="4" spans="1:16" ht="12.75" customHeight="1">
      <c r="A4" s="98" t="s">
        <v>1</v>
      </c>
      <c r="B4" s="100" t="s">
        <v>2</v>
      </c>
      <c r="C4" s="102" t="s">
        <v>3</v>
      </c>
      <c r="D4" s="95" t="s">
        <v>41</v>
      </c>
      <c r="E4" s="95" t="s">
        <v>40</v>
      </c>
      <c r="F4" s="95" t="s">
        <v>42</v>
      </c>
      <c r="G4" s="95" t="s">
        <v>4</v>
      </c>
      <c r="H4" s="105" t="s">
        <v>5</v>
      </c>
      <c r="I4" s="94" t="s">
        <v>6</v>
      </c>
      <c r="J4" s="94" t="s">
        <v>7</v>
      </c>
      <c r="K4" s="9"/>
    </row>
    <row r="5" spans="1:16" ht="12.75" customHeight="1">
      <c r="A5" s="98"/>
      <c r="B5" s="100"/>
      <c r="C5" s="102"/>
      <c r="D5" s="96"/>
      <c r="E5" s="96"/>
      <c r="F5" s="96"/>
      <c r="G5" s="96"/>
      <c r="H5" s="105"/>
      <c r="I5" s="94"/>
      <c r="J5" s="94"/>
      <c r="K5" s="9"/>
    </row>
    <row r="6" spans="1:16" ht="22.5" customHeight="1">
      <c r="A6" s="98"/>
      <c r="B6" s="100"/>
      <c r="C6" s="102"/>
      <c r="D6" s="104"/>
      <c r="E6" s="104"/>
      <c r="F6" s="104"/>
      <c r="G6" s="104"/>
      <c r="H6" s="105"/>
      <c r="I6" s="94"/>
      <c r="J6" s="94"/>
      <c r="K6" s="9"/>
    </row>
    <row r="7" spans="1:16" ht="6.75" hidden="1" customHeight="1" thickBot="1">
      <c r="A7" s="98"/>
      <c r="B7" s="100"/>
      <c r="C7" s="102"/>
      <c r="D7" s="95"/>
      <c r="E7" s="10"/>
      <c r="F7" s="10"/>
      <c r="G7" s="95"/>
      <c r="H7" s="105"/>
      <c r="I7" s="94"/>
      <c r="J7" s="94"/>
      <c r="K7" s="9"/>
    </row>
    <row r="8" spans="1:16" ht="6.75" hidden="1" customHeight="1" thickBot="1">
      <c r="A8" s="98"/>
      <c r="B8" s="100"/>
      <c r="C8" s="102"/>
      <c r="D8" s="96"/>
      <c r="E8" s="10"/>
      <c r="F8" s="10"/>
      <c r="G8" s="96"/>
      <c r="H8" s="105"/>
      <c r="I8" s="94"/>
      <c r="J8" s="94"/>
      <c r="K8" s="11"/>
    </row>
    <row r="9" spans="1:16" ht="15" hidden="1" customHeight="1" thickBot="1">
      <c r="A9" s="99"/>
      <c r="B9" s="101"/>
      <c r="C9" s="103"/>
      <c r="D9" s="96"/>
      <c r="E9" s="13"/>
      <c r="F9" s="13"/>
      <c r="G9" s="96"/>
      <c r="H9" s="106"/>
      <c r="I9" s="94"/>
      <c r="J9" s="94"/>
      <c r="K9" s="15"/>
    </row>
    <row r="10" spans="1:16" ht="24.75" customHeight="1">
      <c r="A10" s="16">
        <v>10</v>
      </c>
      <c r="B10" s="17" t="s">
        <v>8</v>
      </c>
      <c r="C10" s="18">
        <v>7.5650000000000004</v>
      </c>
      <c r="D10" s="20">
        <v>183.9</v>
      </c>
      <c r="E10" s="20">
        <v>184.9</v>
      </c>
      <c r="F10" s="22">
        <v>142.55789999999999</v>
      </c>
      <c r="G10" s="22">
        <f t="shared" ref="G10:G27" si="0">ROUND(((F10/E10)-1)*100,1)</f>
        <v>-22.9</v>
      </c>
      <c r="H10" s="22">
        <f t="shared" ref="H10:H28" si="1">ROUND(((F10/D10)-1)*100,1)</f>
        <v>-22.5</v>
      </c>
      <c r="I10" s="23">
        <f t="shared" ref="I10:I27" si="2">ROUND(((G10-D10)*C10/$D$28),3)</f>
        <v>-9.1809999999999992</v>
      </c>
      <c r="J10" s="23">
        <f t="shared" ref="J10:J27" si="3">ROUND(I10/$I$28*100,3)</f>
        <v>8.7149999999999999</v>
      </c>
      <c r="K10" s="24"/>
    </row>
    <row r="11" spans="1:16" ht="24.75" customHeight="1">
      <c r="A11" s="16">
        <v>11</v>
      </c>
      <c r="B11" s="17" t="s">
        <v>9</v>
      </c>
      <c r="C11" s="18">
        <v>6.3929999999999998</v>
      </c>
      <c r="D11" s="20">
        <v>183.1</v>
      </c>
      <c r="E11" s="22">
        <v>184</v>
      </c>
      <c r="F11" s="22">
        <v>141.864</v>
      </c>
      <c r="G11" s="22">
        <f t="shared" si="0"/>
        <v>-22.9</v>
      </c>
      <c r="H11" s="22">
        <f t="shared" si="1"/>
        <v>-22.5</v>
      </c>
      <c r="I11" s="23"/>
      <c r="J11" s="23"/>
      <c r="K11" s="24"/>
    </row>
    <row r="12" spans="1:16" ht="24.75" customHeight="1">
      <c r="A12" s="16">
        <v>13</v>
      </c>
      <c r="B12" s="17" t="s">
        <v>10</v>
      </c>
      <c r="C12" s="18">
        <v>0.624</v>
      </c>
      <c r="D12" s="20">
        <v>140.69999999999999</v>
      </c>
      <c r="E12" s="20">
        <v>141.30000000000001</v>
      </c>
      <c r="F12" s="22">
        <v>108.94229999999999</v>
      </c>
      <c r="G12" s="22">
        <f t="shared" si="0"/>
        <v>-22.9</v>
      </c>
      <c r="H12" s="22">
        <f t="shared" si="1"/>
        <v>-22.6</v>
      </c>
      <c r="I12" s="23">
        <f t="shared" si="2"/>
        <v>-0.59899999999999998</v>
      </c>
      <c r="J12" s="23">
        <f t="shared" si="3"/>
        <v>0.56899999999999995</v>
      </c>
      <c r="K12" s="25">
        <f t="shared" ref="K12:K28" si="4">ROUND((H12/D12-1)*100,1)</f>
        <v>-116.1</v>
      </c>
    </row>
    <row r="13" spans="1:16" ht="23.25" customHeight="1">
      <c r="A13" s="16">
        <v>14</v>
      </c>
      <c r="B13" s="17" t="s">
        <v>11</v>
      </c>
      <c r="C13" s="18">
        <v>0.20899999999999999</v>
      </c>
      <c r="D13" s="20">
        <v>135.4</v>
      </c>
      <c r="E13" s="20">
        <v>135.69999999999999</v>
      </c>
      <c r="F13" s="22">
        <v>104.62469999999998</v>
      </c>
      <c r="G13" s="22">
        <f t="shared" si="0"/>
        <v>-22.9</v>
      </c>
      <c r="H13" s="22">
        <f t="shared" si="1"/>
        <v>-22.7</v>
      </c>
      <c r="I13" s="23">
        <f t="shared" si="2"/>
        <v>-0.19400000000000001</v>
      </c>
      <c r="J13" s="23">
        <f t="shared" si="3"/>
        <v>0.184</v>
      </c>
      <c r="K13" s="25">
        <f t="shared" si="4"/>
        <v>-116.8</v>
      </c>
      <c r="P13" s="26"/>
    </row>
    <row r="14" spans="1:16" ht="38.25" customHeight="1">
      <c r="A14" s="16">
        <v>15</v>
      </c>
      <c r="B14" s="17" t="s">
        <v>12</v>
      </c>
      <c r="C14" s="18">
        <v>0.111</v>
      </c>
      <c r="D14" s="20">
        <v>131.1</v>
      </c>
      <c r="E14" s="20">
        <v>131.5</v>
      </c>
      <c r="F14" s="22">
        <v>101.3865</v>
      </c>
      <c r="G14" s="22">
        <f t="shared" si="0"/>
        <v>-22.9</v>
      </c>
      <c r="H14" s="22">
        <f t="shared" si="1"/>
        <v>-22.7</v>
      </c>
      <c r="I14" s="23">
        <f t="shared" si="2"/>
        <v>-0.1</v>
      </c>
      <c r="J14" s="23">
        <f t="shared" si="3"/>
        <v>9.5000000000000001E-2</v>
      </c>
      <c r="K14" s="25">
        <f t="shared" si="4"/>
        <v>-117.3</v>
      </c>
    </row>
    <row r="15" spans="1:16" ht="24.75" customHeight="1">
      <c r="A15" s="16">
        <v>17</v>
      </c>
      <c r="B15" s="17" t="s">
        <v>13</v>
      </c>
      <c r="C15" s="18">
        <v>7.9000000000000001E-2</v>
      </c>
      <c r="D15" s="20">
        <v>140.1</v>
      </c>
      <c r="E15" s="20">
        <v>140.80000000000001</v>
      </c>
      <c r="F15" s="22">
        <v>108.55680000000001</v>
      </c>
      <c r="G15" s="22">
        <f t="shared" si="0"/>
        <v>-22.9</v>
      </c>
      <c r="H15" s="22">
        <f t="shared" si="1"/>
        <v>-22.5</v>
      </c>
      <c r="I15" s="23">
        <f t="shared" si="2"/>
        <v>-7.5999999999999998E-2</v>
      </c>
      <c r="J15" s="23">
        <f t="shared" si="3"/>
        <v>7.1999999999999995E-2</v>
      </c>
      <c r="K15" s="25">
        <f t="shared" si="4"/>
        <v>-116.1</v>
      </c>
    </row>
    <row r="16" spans="1:16" ht="27" customHeight="1">
      <c r="A16" s="16">
        <v>18</v>
      </c>
      <c r="B16" s="17" t="s">
        <v>14</v>
      </c>
      <c r="C16" s="18">
        <v>0.32200000000000001</v>
      </c>
      <c r="D16" s="20">
        <v>134.80000000000001</v>
      </c>
      <c r="E16" s="20">
        <v>135.4</v>
      </c>
      <c r="F16" s="22">
        <v>104.3934</v>
      </c>
      <c r="G16" s="22">
        <f t="shared" si="0"/>
        <v>-22.9</v>
      </c>
      <c r="H16" s="22">
        <f t="shared" si="1"/>
        <v>-22.6</v>
      </c>
      <c r="I16" s="23">
        <f t="shared" si="2"/>
        <v>-0.29799999999999999</v>
      </c>
      <c r="J16" s="23">
        <f t="shared" si="3"/>
        <v>0.28299999999999997</v>
      </c>
      <c r="K16" s="25">
        <f t="shared" si="4"/>
        <v>-116.8</v>
      </c>
    </row>
    <row r="17" spans="1:11" ht="23.25" customHeight="1">
      <c r="A17" s="16">
        <v>19</v>
      </c>
      <c r="B17" s="17" t="s">
        <v>15</v>
      </c>
      <c r="C17" s="18">
        <v>42.161000000000001</v>
      </c>
      <c r="D17" s="20">
        <v>184.1</v>
      </c>
      <c r="E17" s="20">
        <v>185.6</v>
      </c>
      <c r="F17" s="22">
        <v>143.09759999999997</v>
      </c>
      <c r="G17" s="22">
        <f t="shared" si="0"/>
        <v>-22.9</v>
      </c>
      <c r="H17" s="22">
        <f t="shared" si="1"/>
        <v>-22.3</v>
      </c>
      <c r="I17" s="23">
        <f t="shared" si="2"/>
        <v>-51.216999999999999</v>
      </c>
      <c r="J17" s="23">
        <f t="shared" si="3"/>
        <v>48.619</v>
      </c>
      <c r="K17" s="25">
        <f t="shared" si="4"/>
        <v>-112.1</v>
      </c>
    </row>
    <row r="18" spans="1:11" ht="23.25" customHeight="1">
      <c r="A18" s="16">
        <v>20</v>
      </c>
      <c r="B18" s="17" t="s">
        <v>16</v>
      </c>
      <c r="C18" s="27">
        <v>6.05</v>
      </c>
      <c r="D18" s="20">
        <v>151.30000000000001</v>
      </c>
      <c r="E18" s="20">
        <v>152.1</v>
      </c>
      <c r="F18" s="22">
        <v>117.26909999999998</v>
      </c>
      <c r="G18" s="22">
        <f t="shared" si="0"/>
        <v>-22.9</v>
      </c>
      <c r="H18" s="22">
        <f t="shared" si="1"/>
        <v>-22.5</v>
      </c>
      <c r="I18" s="23">
        <f t="shared" si="2"/>
        <v>-6.1849999999999996</v>
      </c>
      <c r="J18" s="23">
        <f t="shared" si="3"/>
        <v>5.8710000000000004</v>
      </c>
      <c r="K18" s="25">
        <f t="shared" si="4"/>
        <v>-114.9</v>
      </c>
    </row>
    <row r="19" spans="1:11" ht="23.25" customHeight="1">
      <c r="A19" s="16">
        <v>22</v>
      </c>
      <c r="B19" s="17" t="s">
        <v>17</v>
      </c>
      <c r="C19" s="18">
        <v>0.64200000000000002</v>
      </c>
      <c r="D19" s="20">
        <v>156.5</v>
      </c>
      <c r="E19" s="20">
        <v>157.30000000000001</v>
      </c>
      <c r="F19" s="22">
        <v>121.2783</v>
      </c>
      <c r="G19" s="22">
        <f t="shared" si="0"/>
        <v>-22.9</v>
      </c>
      <c r="H19" s="22">
        <f t="shared" si="1"/>
        <v>-22.5</v>
      </c>
      <c r="I19" s="23">
        <f t="shared" si="2"/>
        <v>-0.67600000000000005</v>
      </c>
      <c r="J19" s="23">
        <f t="shared" si="3"/>
        <v>0.64200000000000002</v>
      </c>
      <c r="K19" s="25">
        <f t="shared" si="4"/>
        <v>-114.4</v>
      </c>
    </row>
    <row r="20" spans="1:11" ht="23.25" customHeight="1">
      <c r="A20" s="16">
        <v>23</v>
      </c>
      <c r="B20" s="17" t="s">
        <v>18</v>
      </c>
      <c r="C20" s="18">
        <v>23.56</v>
      </c>
      <c r="D20" s="20">
        <v>162</v>
      </c>
      <c r="E20" s="20">
        <v>162.69999999999999</v>
      </c>
      <c r="F20" s="22">
        <v>125.44169999999998</v>
      </c>
      <c r="G20" s="22">
        <f t="shared" si="0"/>
        <v>-22.9</v>
      </c>
      <c r="H20" s="22">
        <f t="shared" si="1"/>
        <v>-22.6</v>
      </c>
      <c r="I20" s="23">
        <f t="shared" si="2"/>
        <v>-25.565000000000001</v>
      </c>
      <c r="J20" s="23">
        <f t="shared" si="3"/>
        <v>24.268000000000001</v>
      </c>
      <c r="K20" s="25">
        <f t="shared" si="4"/>
        <v>-114</v>
      </c>
    </row>
    <row r="21" spans="1:11" ht="23.25" customHeight="1">
      <c r="A21" s="16">
        <v>25</v>
      </c>
      <c r="B21" s="17" t="s">
        <v>19</v>
      </c>
      <c r="C21" s="18">
        <v>2.0920000000000001</v>
      </c>
      <c r="D21" s="20">
        <v>145.1</v>
      </c>
      <c r="E21" s="20">
        <v>145.69999999999999</v>
      </c>
      <c r="F21" s="22">
        <v>112.33469999999997</v>
      </c>
      <c r="G21" s="22">
        <f t="shared" si="0"/>
        <v>-22.9</v>
      </c>
      <c r="H21" s="22">
        <f t="shared" si="1"/>
        <v>-22.6</v>
      </c>
      <c r="I21" s="23">
        <f t="shared" si="2"/>
        <v>-2.0630000000000002</v>
      </c>
      <c r="J21" s="23">
        <f t="shared" si="3"/>
        <v>1.958</v>
      </c>
      <c r="K21" s="25"/>
    </row>
    <row r="22" spans="1:11" ht="23.25" customHeight="1">
      <c r="A22" s="16">
        <v>26</v>
      </c>
      <c r="B22" s="17" t="s">
        <v>20</v>
      </c>
      <c r="C22" s="27">
        <v>7.0000000000000007E-2</v>
      </c>
      <c r="D22" s="20">
        <v>138.6</v>
      </c>
      <c r="E22" s="20">
        <v>138.69999999999999</v>
      </c>
      <c r="F22" s="22">
        <v>106.93769999999999</v>
      </c>
      <c r="G22" s="22">
        <f t="shared" si="0"/>
        <v>-22.9</v>
      </c>
      <c r="H22" s="22">
        <f t="shared" si="1"/>
        <v>-22.8</v>
      </c>
      <c r="I22" s="23">
        <f t="shared" si="2"/>
        <v>-6.6000000000000003E-2</v>
      </c>
      <c r="J22" s="23">
        <f t="shared" si="3"/>
        <v>6.3E-2</v>
      </c>
      <c r="K22" s="25"/>
    </row>
    <row r="23" spans="1:11" ht="23.25" customHeight="1">
      <c r="A23" s="16">
        <v>28</v>
      </c>
      <c r="B23" s="17" t="s">
        <v>21</v>
      </c>
      <c r="C23" s="18">
        <v>4.9829999999999997</v>
      </c>
      <c r="D23" s="20">
        <v>146.9</v>
      </c>
      <c r="E23" s="20">
        <v>147.30000000000001</v>
      </c>
      <c r="F23" s="22">
        <v>113.56829999999999</v>
      </c>
      <c r="G23" s="22">
        <f t="shared" si="0"/>
        <v>-22.9</v>
      </c>
      <c r="H23" s="22">
        <f t="shared" si="1"/>
        <v>-22.7</v>
      </c>
      <c r="I23" s="23">
        <f>ROUND(((G23-D24)*C23/$D$28),3)</f>
        <v>-4.4740000000000002</v>
      </c>
      <c r="J23" s="23">
        <f t="shared" si="3"/>
        <v>4.2469999999999999</v>
      </c>
      <c r="K23" s="25"/>
    </row>
    <row r="24" spans="1:11" ht="37.5" customHeight="1">
      <c r="A24" s="16">
        <v>27</v>
      </c>
      <c r="B24" s="28" t="s">
        <v>22</v>
      </c>
      <c r="C24" s="18">
        <v>1.514</v>
      </c>
      <c r="D24" s="20">
        <v>130.1</v>
      </c>
      <c r="E24" s="20">
        <v>130.6</v>
      </c>
      <c r="F24" s="22">
        <v>100.69259999999998</v>
      </c>
      <c r="G24" s="22">
        <f t="shared" si="0"/>
        <v>-22.9</v>
      </c>
      <c r="H24" s="22">
        <f t="shared" si="1"/>
        <v>-22.6</v>
      </c>
      <c r="I24" s="23">
        <f>ROUND(((G24-D23)*C24/$D$28),3)</f>
        <v>-1.5089999999999999</v>
      </c>
      <c r="J24" s="23">
        <f t="shared" si="3"/>
        <v>1.4319999999999999</v>
      </c>
      <c r="K24" s="25"/>
    </row>
    <row r="25" spans="1:11" ht="24.75" customHeight="1">
      <c r="A25" s="16">
        <v>29</v>
      </c>
      <c r="B25" s="17" t="s">
        <v>23</v>
      </c>
      <c r="C25" s="18">
        <v>3.512</v>
      </c>
      <c r="D25" s="20">
        <v>124</v>
      </c>
      <c r="E25" s="20">
        <v>124.4</v>
      </c>
      <c r="F25" s="22">
        <v>95.912399999999991</v>
      </c>
      <c r="G25" s="22">
        <f t="shared" si="0"/>
        <v>-22.9</v>
      </c>
      <c r="H25" s="22">
        <f t="shared" si="1"/>
        <v>-22.7</v>
      </c>
      <c r="I25" s="23">
        <f t="shared" si="2"/>
        <v>-3.028</v>
      </c>
      <c r="J25" s="23">
        <f t="shared" si="3"/>
        <v>2.8740000000000001</v>
      </c>
      <c r="K25" s="25"/>
    </row>
    <row r="26" spans="1:11" ht="23.25" customHeight="1">
      <c r="A26" s="16">
        <v>30</v>
      </c>
      <c r="B26" s="17" t="s">
        <v>24</v>
      </c>
      <c r="C26" s="18">
        <v>5.1999999999999998E-2</v>
      </c>
      <c r="D26" s="20">
        <v>149.19999999999999</v>
      </c>
      <c r="E26" s="20">
        <v>149.19999999999999</v>
      </c>
      <c r="F26" s="22">
        <v>115.03319999999998</v>
      </c>
      <c r="G26" s="22">
        <f t="shared" si="0"/>
        <v>-22.9</v>
      </c>
      <c r="H26" s="22">
        <f t="shared" si="1"/>
        <v>-22.9</v>
      </c>
      <c r="I26" s="23">
        <f t="shared" si="2"/>
        <v>-5.2999999999999999E-2</v>
      </c>
      <c r="J26" s="23">
        <f t="shared" si="3"/>
        <v>0.05</v>
      </c>
      <c r="K26" s="25"/>
    </row>
    <row r="27" spans="1:11" ht="20.25" customHeight="1">
      <c r="A27" s="16">
        <v>31</v>
      </c>
      <c r="B27" s="17" t="s">
        <v>25</v>
      </c>
      <c r="C27" s="18">
        <v>6.0999999999999999E-2</v>
      </c>
      <c r="D27" s="20">
        <v>141.5</v>
      </c>
      <c r="E27" s="20">
        <v>142.1</v>
      </c>
      <c r="F27" s="22">
        <v>109.55909999999999</v>
      </c>
      <c r="G27" s="22">
        <f t="shared" si="0"/>
        <v>-22.9</v>
      </c>
      <c r="H27" s="22">
        <f t="shared" si="1"/>
        <v>-22.6</v>
      </c>
      <c r="I27" s="23">
        <f t="shared" si="2"/>
        <v>-5.8999999999999997E-2</v>
      </c>
      <c r="J27" s="23">
        <f t="shared" si="3"/>
        <v>5.6000000000000001E-2</v>
      </c>
      <c r="K27" s="25">
        <f>ROUND((H21/D21-1)*100,1)</f>
        <v>-115.6</v>
      </c>
    </row>
    <row r="28" spans="1:11" ht="23.25" customHeight="1" thickBot="1">
      <c r="A28" s="29" t="s">
        <v>26</v>
      </c>
      <c r="B28" s="30" t="s">
        <v>27</v>
      </c>
      <c r="C28" s="31">
        <v>100</v>
      </c>
      <c r="D28" s="20">
        <v>170.4</v>
      </c>
      <c r="E28" s="20">
        <v>171.4</v>
      </c>
      <c r="F28" s="22">
        <v>132.14939999999999</v>
      </c>
      <c r="G28" s="22">
        <f t="shared" ref="G28" si="5">ROUND(((F28/E28)-1)*100,1)</f>
        <v>-22.9</v>
      </c>
      <c r="H28" s="22">
        <f t="shared" si="1"/>
        <v>-22.4</v>
      </c>
      <c r="I28" s="23">
        <f>SUM(I10:I27)</f>
        <v>-105.343</v>
      </c>
      <c r="J28" s="32">
        <f>SUM(J10:J27)</f>
        <v>99.99799999999999</v>
      </c>
      <c r="K28" s="25">
        <f t="shared" si="4"/>
        <v>-113.1</v>
      </c>
    </row>
    <row r="29" spans="1:11" ht="11.25" customHeight="1">
      <c r="B29" s="33"/>
      <c r="C29" s="34"/>
      <c r="D29" s="34"/>
      <c r="E29" s="34"/>
      <c r="F29" s="34"/>
      <c r="G29" s="34"/>
      <c r="H29" s="34"/>
    </row>
    <row r="30" spans="1:11" ht="15" hidden="1">
      <c r="C30" s="35"/>
      <c r="D30" s="34"/>
      <c r="E30" s="34"/>
      <c r="F30" s="34"/>
      <c r="G30" s="34"/>
      <c r="H30" s="34"/>
    </row>
    <row r="31" spans="1:11" ht="15" hidden="1">
      <c r="C31" s="36"/>
      <c r="D31" s="34"/>
      <c r="E31" s="34"/>
      <c r="F31" s="34"/>
      <c r="G31" s="34"/>
      <c r="H31" s="34"/>
    </row>
    <row r="32" spans="1:11">
      <c r="C32" s="34"/>
      <c r="D32" s="34"/>
      <c r="E32" s="34"/>
      <c r="F32" s="34"/>
      <c r="G32" s="34"/>
      <c r="H32" s="34"/>
    </row>
  </sheetData>
  <mergeCells count="13">
    <mergeCell ref="J4:J9"/>
    <mergeCell ref="D7:D9"/>
    <mergeCell ref="G7:G9"/>
    <mergeCell ref="A2:J2"/>
    <mergeCell ref="A4:A9"/>
    <mergeCell ref="B4:B9"/>
    <mergeCell ref="C4:C9"/>
    <mergeCell ref="D4:D6"/>
    <mergeCell ref="E4:E6"/>
    <mergeCell ref="F4:F6"/>
    <mergeCell ref="G4:G6"/>
    <mergeCell ref="H4:H9"/>
    <mergeCell ref="I4:I9"/>
  </mergeCells>
  <printOptions horizontalCentered="1" verticalCentered="1"/>
  <pageMargins left="0.75" right="0.75" top="0" bottom="0" header="0.5" footer="0.5"/>
  <pageSetup scale="83" orientation="portrait" r:id="rId1"/>
  <headerFooter alignWithMargins="0">
    <oddFooter>&amp;C&amp;P</oddFooter>
  </headerFooter>
  <colBreaks count="1" manualBreakCount="1">
    <brk id="8" max="27" man="1"/>
  </colBreaks>
  <drawing r:id="rId2"/>
</worksheet>
</file>

<file path=xl/worksheets/sheet2.xml><?xml version="1.0" encoding="utf-8"?>
<worksheet xmlns="http://schemas.openxmlformats.org/spreadsheetml/2006/main" xmlns:r="http://schemas.openxmlformats.org/officeDocument/2006/relationships">
  <dimension ref="A1:O33"/>
  <sheetViews>
    <sheetView rightToLeft="1" view="pageBreakPreview" zoomScaleSheetLayoutView="100" workbookViewId="0">
      <selection activeCell="D4" sqref="D4:D6"/>
    </sheetView>
  </sheetViews>
  <sheetFormatPr defaultRowHeight="12.75"/>
  <cols>
    <col min="1" max="1" width="5.140625" customWidth="1"/>
    <col min="2" max="2" width="35.28515625" customWidth="1"/>
    <col min="3" max="3" width="7.140625" customWidth="1"/>
    <col min="4" max="4" width="10.7109375" customWidth="1"/>
    <col min="5" max="5" width="12.28515625" customWidth="1"/>
    <col min="6" max="6" width="9" customWidth="1"/>
    <col min="7" max="7" width="10.85546875" customWidth="1"/>
    <col min="8" max="8" width="13.85546875" customWidth="1"/>
    <col min="9" max="9" width="2.7109375" hidden="1" customWidth="1"/>
    <col min="10" max="14" width="9.140625" customWidth="1"/>
  </cols>
  <sheetData>
    <row r="1" spans="1:9" ht="12.75" customHeight="1">
      <c r="A1" s="1"/>
    </row>
    <row r="2" spans="1:9" ht="23.25" customHeight="1">
      <c r="A2" s="109" t="s">
        <v>45</v>
      </c>
      <c r="B2" s="109"/>
      <c r="C2" s="109"/>
      <c r="D2" s="109"/>
      <c r="E2" s="109"/>
      <c r="F2" s="109"/>
      <c r="G2" s="109"/>
      <c r="H2" s="109"/>
      <c r="I2" s="2"/>
    </row>
    <row r="3" spans="1:9" ht="12.75" customHeight="1">
      <c r="A3" s="3"/>
      <c r="B3" s="4"/>
      <c r="C3" s="5"/>
      <c r="D3" s="6" t="s">
        <v>0</v>
      </c>
      <c r="E3" s="7"/>
      <c r="F3" s="7"/>
      <c r="I3" s="7"/>
    </row>
    <row r="4" spans="1:9" ht="12.75" customHeight="1">
      <c r="A4" s="110" t="s">
        <v>1</v>
      </c>
      <c r="B4" s="102" t="s">
        <v>2</v>
      </c>
      <c r="C4" s="102" t="s">
        <v>3</v>
      </c>
      <c r="D4" s="95" t="s">
        <v>40</v>
      </c>
      <c r="E4" s="95" t="s">
        <v>42</v>
      </c>
      <c r="F4" s="105" t="s">
        <v>4</v>
      </c>
      <c r="G4" s="107" t="s">
        <v>28</v>
      </c>
      <c r="H4" s="107" t="s">
        <v>29</v>
      </c>
      <c r="I4" s="9"/>
    </row>
    <row r="5" spans="1:9" ht="12.75" customHeight="1">
      <c r="A5" s="110"/>
      <c r="B5" s="102"/>
      <c r="C5" s="102"/>
      <c r="D5" s="96"/>
      <c r="E5" s="96"/>
      <c r="F5" s="105"/>
      <c r="G5" s="107"/>
      <c r="H5" s="107"/>
      <c r="I5" s="9"/>
    </row>
    <row r="6" spans="1:9" ht="22.5" customHeight="1">
      <c r="A6" s="110"/>
      <c r="B6" s="102"/>
      <c r="C6" s="102"/>
      <c r="D6" s="104"/>
      <c r="E6" s="104"/>
      <c r="F6" s="105"/>
      <c r="G6" s="107"/>
      <c r="H6" s="107"/>
      <c r="I6" s="9"/>
    </row>
    <row r="7" spans="1:9" ht="6.75" hidden="1" customHeight="1" thickBot="1">
      <c r="A7" s="110"/>
      <c r="B7" s="102"/>
      <c r="C7" s="102"/>
      <c r="D7" s="95" t="s">
        <v>38</v>
      </c>
      <c r="E7" s="95" t="s">
        <v>39</v>
      </c>
      <c r="F7" s="105"/>
      <c r="G7" s="107"/>
      <c r="H7" s="107"/>
      <c r="I7" s="9"/>
    </row>
    <row r="8" spans="1:9" ht="6.75" hidden="1" customHeight="1" thickBot="1">
      <c r="A8" s="110"/>
      <c r="B8" s="102"/>
      <c r="C8" s="102"/>
      <c r="D8" s="96"/>
      <c r="E8" s="96"/>
      <c r="F8" s="105"/>
      <c r="G8" s="107"/>
      <c r="H8" s="107"/>
      <c r="I8" s="11"/>
    </row>
    <row r="9" spans="1:9" ht="15" hidden="1" customHeight="1" thickBot="1">
      <c r="A9" s="111"/>
      <c r="B9" s="102"/>
      <c r="C9" s="103"/>
      <c r="D9" s="104"/>
      <c r="E9" s="104"/>
      <c r="F9" s="106"/>
      <c r="G9" s="108"/>
      <c r="H9" s="108"/>
      <c r="I9" s="15"/>
    </row>
    <row r="10" spans="1:9" ht="24.75" customHeight="1">
      <c r="A10" s="89">
        <v>10</v>
      </c>
      <c r="B10" s="59" t="s">
        <v>8</v>
      </c>
      <c r="C10" s="18">
        <v>7.5650000000000004</v>
      </c>
      <c r="D10" s="20">
        <v>184.9</v>
      </c>
      <c r="E10" s="22">
        <v>142.55789999999999</v>
      </c>
      <c r="F10" s="37">
        <f t="shared" ref="F10:F28" si="0">ROUND((E10/D10-1)*100,1)</f>
        <v>-22.9</v>
      </c>
      <c r="G10" s="38">
        <f t="shared" ref="G10:G27" si="1">ROUND(((E10-D10)*C10/$D$28),3)</f>
        <v>-1.869</v>
      </c>
      <c r="H10" s="22">
        <f t="shared" ref="H10:H27" si="2">ROUND(G10/$G$28*100,3)</f>
        <v>8.1609999999999996</v>
      </c>
      <c r="I10" s="24"/>
    </row>
    <row r="11" spans="1:9" ht="24.75" customHeight="1">
      <c r="A11" s="89">
        <v>11</v>
      </c>
      <c r="B11" s="59" t="s">
        <v>9</v>
      </c>
      <c r="C11" s="18">
        <v>6.3929999999999998</v>
      </c>
      <c r="D11" s="22">
        <v>184</v>
      </c>
      <c r="E11" s="22">
        <v>141.864</v>
      </c>
      <c r="F11" s="37">
        <f t="shared" si="0"/>
        <v>-22.9</v>
      </c>
      <c r="G11" s="38">
        <f t="shared" si="1"/>
        <v>-1.5720000000000001</v>
      </c>
      <c r="H11" s="22">
        <f t="shared" si="2"/>
        <v>6.8639999999999999</v>
      </c>
      <c r="I11" s="24"/>
    </row>
    <row r="12" spans="1:9" ht="24.75" customHeight="1">
      <c r="A12" s="89">
        <v>13</v>
      </c>
      <c r="B12" s="59" t="s">
        <v>10</v>
      </c>
      <c r="C12" s="18">
        <v>0.624</v>
      </c>
      <c r="D12" s="20">
        <v>141.30000000000001</v>
      </c>
      <c r="E12" s="22">
        <v>108.94229999999999</v>
      </c>
      <c r="F12" s="37">
        <f t="shared" si="0"/>
        <v>-22.9</v>
      </c>
      <c r="G12" s="38">
        <f t="shared" si="1"/>
        <v>-0.11799999999999999</v>
      </c>
      <c r="H12" s="22">
        <f t="shared" si="2"/>
        <v>0.51500000000000001</v>
      </c>
      <c r="I12" s="25">
        <f t="shared" ref="I12:I20" si="3">ROUND((F12/D12-1)*100,1)</f>
        <v>-116.2</v>
      </c>
    </row>
    <row r="13" spans="1:9" ht="24.75" customHeight="1">
      <c r="A13" s="89">
        <v>14</v>
      </c>
      <c r="B13" s="59" t="s">
        <v>11</v>
      </c>
      <c r="C13" s="18">
        <v>0.20899999999999999</v>
      </c>
      <c r="D13" s="20">
        <v>135.69999999999999</v>
      </c>
      <c r="E13" s="22">
        <v>104.62469999999998</v>
      </c>
      <c r="F13" s="37">
        <f t="shared" si="0"/>
        <v>-22.9</v>
      </c>
      <c r="G13" s="38">
        <f t="shared" si="1"/>
        <v>-3.7999999999999999E-2</v>
      </c>
      <c r="H13" s="22">
        <f t="shared" si="2"/>
        <v>0.16600000000000001</v>
      </c>
      <c r="I13" s="25">
        <f t="shared" si="3"/>
        <v>-116.9</v>
      </c>
    </row>
    <row r="14" spans="1:9" ht="42.75" customHeight="1">
      <c r="A14" s="89">
        <v>15</v>
      </c>
      <c r="B14" s="59" t="s">
        <v>12</v>
      </c>
      <c r="C14" s="18">
        <v>0.111</v>
      </c>
      <c r="D14" s="20">
        <v>131.5</v>
      </c>
      <c r="E14" s="22">
        <v>101.3865</v>
      </c>
      <c r="F14" s="37">
        <f t="shared" si="0"/>
        <v>-22.9</v>
      </c>
      <c r="G14" s="38">
        <f t="shared" si="1"/>
        <v>-0.02</v>
      </c>
      <c r="H14" s="22">
        <f t="shared" si="2"/>
        <v>8.6999999999999994E-2</v>
      </c>
      <c r="I14" s="25">
        <f t="shared" si="3"/>
        <v>-117.4</v>
      </c>
    </row>
    <row r="15" spans="1:9" ht="24.75" customHeight="1">
      <c r="A15" s="89">
        <v>17</v>
      </c>
      <c r="B15" s="59" t="s">
        <v>13</v>
      </c>
      <c r="C15" s="18">
        <v>7.9000000000000001E-2</v>
      </c>
      <c r="D15" s="20">
        <v>140.80000000000001</v>
      </c>
      <c r="E15" s="22">
        <v>108.55680000000001</v>
      </c>
      <c r="F15" s="37">
        <f t="shared" si="0"/>
        <v>-22.9</v>
      </c>
      <c r="G15" s="38">
        <f t="shared" si="1"/>
        <v>-1.4999999999999999E-2</v>
      </c>
      <c r="H15" s="22">
        <f t="shared" si="2"/>
        <v>6.5000000000000002E-2</v>
      </c>
      <c r="I15" s="25">
        <f t="shared" si="3"/>
        <v>-116.3</v>
      </c>
    </row>
    <row r="16" spans="1:9" ht="27" customHeight="1">
      <c r="A16" s="89">
        <v>18</v>
      </c>
      <c r="B16" s="59" t="s">
        <v>14</v>
      </c>
      <c r="C16" s="18">
        <v>0.32200000000000001</v>
      </c>
      <c r="D16" s="20">
        <v>135.4</v>
      </c>
      <c r="E16" s="22">
        <v>104.3934</v>
      </c>
      <c r="F16" s="37">
        <f t="shared" si="0"/>
        <v>-22.9</v>
      </c>
      <c r="G16" s="38">
        <f t="shared" si="1"/>
        <v>-5.8000000000000003E-2</v>
      </c>
      <c r="H16" s="22">
        <f t="shared" si="2"/>
        <v>0.253</v>
      </c>
      <c r="I16" s="25">
        <f t="shared" si="3"/>
        <v>-116.9</v>
      </c>
    </row>
    <row r="17" spans="1:15" ht="23.25" customHeight="1">
      <c r="A17" s="89">
        <v>19</v>
      </c>
      <c r="B17" s="59" t="s">
        <v>15</v>
      </c>
      <c r="C17" s="18">
        <v>42.161000000000001</v>
      </c>
      <c r="D17" s="20">
        <v>185.6</v>
      </c>
      <c r="E17" s="22">
        <v>143.09759999999997</v>
      </c>
      <c r="F17" s="37">
        <f t="shared" si="0"/>
        <v>-22.9</v>
      </c>
      <c r="G17" s="38">
        <f t="shared" si="1"/>
        <v>-10.455</v>
      </c>
      <c r="H17" s="22">
        <f t="shared" si="2"/>
        <v>45.652999999999999</v>
      </c>
      <c r="I17" s="25">
        <f t="shared" si="3"/>
        <v>-112.3</v>
      </c>
      <c r="N17" s="64"/>
      <c r="O17" s="60"/>
    </row>
    <row r="18" spans="1:15" ht="23.25" customHeight="1">
      <c r="A18" s="89">
        <v>20</v>
      </c>
      <c r="B18" s="59" t="s">
        <v>16</v>
      </c>
      <c r="C18" s="18">
        <v>6.05</v>
      </c>
      <c r="D18" s="20">
        <v>152.1</v>
      </c>
      <c r="E18" s="22">
        <v>117.26909999999998</v>
      </c>
      <c r="F18" s="37">
        <f t="shared" si="0"/>
        <v>-22.9</v>
      </c>
      <c r="G18" s="38">
        <f t="shared" si="1"/>
        <v>-1.2290000000000001</v>
      </c>
      <c r="H18" s="22">
        <f t="shared" si="2"/>
        <v>5.367</v>
      </c>
      <c r="I18" s="25">
        <f t="shared" si="3"/>
        <v>-115.1</v>
      </c>
      <c r="N18" s="39"/>
      <c r="O18" s="39"/>
    </row>
    <row r="19" spans="1:15" ht="23.25" customHeight="1">
      <c r="A19" s="89">
        <v>22</v>
      </c>
      <c r="B19" s="59" t="s">
        <v>17</v>
      </c>
      <c r="C19" s="18">
        <v>0.64200000000000002</v>
      </c>
      <c r="D19" s="20">
        <v>157.30000000000001</v>
      </c>
      <c r="E19" s="22">
        <v>121.2783</v>
      </c>
      <c r="F19" s="37">
        <f t="shared" si="0"/>
        <v>-22.9</v>
      </c>
      <c r="G19" s="38">
        <f t="shared" si="1"/>
        <v>-0.13500000000000001</v>
      </c>
      <c r="H19" s="22">
        <f t="shared" si="2"/>
        <v>0.58899999999999997</v>
      </c>
      <c r="I19" s="25">
        <f t="shared" si="3"/>
        <v>-114.6</v>
      </c>
    </row>
    <row r="20" spans="1:15" ht="23.25" customHeight="1">
      <c r="A20" s="89">
        <v>23</v>
      </c>
      <c r="B20" s="59" t="s">
        <v>18</v>
      </c>
      <c r="C20" s="18">
        <v>23.56</v>
      </c>
      <c r="D20" s="20">
        <v>162.69999999999999</v>
      </c>
      <c r="E20" s="22">
        <v>125.44169999999998</v>
      </c>
      <c r="F20" s="37">
        <f t="shared" si="0"/>
        <v>-22.9</v>
      </c>
      <c r="G20" s="38">
        <f t="shared" si="1"/>
        <v>-5.1210000000000004</v>
      </c>
      <c r="H20" s="22">
        <f t="shared" si="2"/>
        <v>22.361000000000001</v>
      </c>
      <c r="I20" s="25">
        <f t="shared" si="3"/>
        <v>-114.1</v>
      </c>
    </row>
    <row r="21" spans="1:15" ht="23.25" customHeight="1">
      <c r="A21" s="89">
        <v>25</v>
      </c>
      <c r="B21" s="59" t="s">
        <v>19</v>
      </c>
      <c r="C21" s="18">
        <v>2.0920000000000001</v>
      </c>
      <c r="D21" s="20">
        <v>145.69999999999999</v>
      </c>
      <c r="E21" s="22">
        <v>112.33469999999997</v>
      </c>
      <c r="F21" s="37">
        <f t="shared" si="0"/>
        <v>-22.9</v>
      </c>
      <c r="G21" s="38">
        <f t="shared" si="1"/>
        <v>-0.40699999999999997</v>
      </c>
      <c r="H21" s="22">
        <f t="shared" si="2"/>
        <v>1.7769999999999999</v>
      </c>
      <c r="I21" s="25"/>
    </row>
    <row r="22" spans="1:15" ht="23.25" customHeight="1">
      <c r="A22" s="89">
        <v>26</v>
      </c>
      <c r="B22" s="59" t="s">
        <v>20</v>
      </c>
      <c r="C22" s="27">
        <v>7.0000000000000007E-2</v>
      </c>
      <c r="D22" s="20">
        <v>138.69999999999999</v>
      </c>
      <c r="E22" s="22">
        <v>106.93769999999999</v>
      </c>
      <c r="F22" s="37">
        <f t="shared" si="0"/>
        <v>-22.9</v>
      </c>
      <c r="G22" s="38">
        <f t="shared" si="1"/>
        <v>-1.2999999999999999E-2</v>
      </c>
      <c r="H22" s="22">
        <f t="shared" si="2"/>
        <v>5.7000000000000002E-2</v>
      </c>
      <c r="I22" s="25"/>
    </row>
    <row r="23" spans="1:15" ht="23.25" customHeight="1">
      <c r="A23" s="89">
        <v>28</v>
      </c>
      <c r="B23" s="40" t="s">
        <v>21</v>
      </c>
      <c r="C23" s="18">
        <v>4.9829999999999997</v>
      </c>
      <c r="D23" s="20">
        <v>147.30000000000001</v>
      </c>
      <c r="E23" s="22">
        <v>113.56829999999999</v>
      </c>
      <c r="F23" s="37">
        <f t="shared" si="0"/>
        <v>-22.9</v>
      </c>
      <c r="G23" s="38">
        <f t="shared" si="1"/>
        <v>-0.98099999999999998</v>
      </c>
      <c r="H23" s="22">
        <f t="shared" si="2"/>
        <v>4.2839999999999998</v>
      </c>
      <c r="I23" s="25"/>
      <c r="M23" s="64"/>
      <c r="N23" s="60"/>
    </row>
    <row r="24" spans="1:15" ht="37.5" customHeight="1">
      <c r="A24" s="89">
        <v>27</v>
      </c>
      <c r="B24" s="41" t="s">
        <v>22</v>
      </c>
      <c r="C24" s="18">
        <v>1.514</v>
      </c>
      <c r="D24" s="20">
        <v>130.6</v>
      </c>
      <c r="E24" s="22">
        <v>100.69259999999998</v>
      </c>
      <c r="F24" s="37">
        <f t="shared" si="0"/>
        <v>-22.9</v>
      </c>
      <c r="G24" s="38">
        <f t="shared" si="1"/>
        <v>-0.26400000000000001</v>
      </c>
      <c r="H24" s="22">
        <f t="shared" si="2"/>
        <v>1.153</v>
      </c>
      <c r="I24" s="25"/>
    </row>
    <row r="25" spans="1:15" ht="24.75" customHeight="1">
      <c r="A25" s="89">
        <v>29</v>
      </c>
      <c r="B25" s="40" t="s">
        <v>23</v>
      </c>
      <c r="C25" s="18">
        <v>3.512</v>
      </c>
      <c r="D25" s="20">
        <v>124.4</v>
      </c>
      <c r="E25" s="22">
        <v>95.912399999999991</v>
      </c>
      <c r="F25" s="37">
        <f t="shared" si="0"/>
        <v>-22.9</v>
      </c>
      <c r="G25" s="38">
        <f t="shared" si="1"/>
        <v>-0.58399999999999996</v>
      </c>
      <c r="H25" s="22">
        <f t="shared" si="2"/>
        <v>2.5499999999999998</v>
      </c>
      <c r="I25" s="25"/>
    </row>
    <row r="26" spans="1:15" ht="23.25" customHeight="1">
      <c r="A26" s="89">
        <v>30</v>
      </c>
      <c r="B26" s="40" t="s">
        <v>24</v>
      </c>
      <c r="C26" s="18">
        <v>5.1999999999999998E-2</v>
      </c>
      <c r="D26" s="20">
        <v>149.19999999999999</v>
      </c>
      <c r="E26" s="22">
        <v>115.03319999999998</v>
      </c>
      <c r="F26" s="37">
        <f t="shared" si="0"/>
        <v>-22.9</v>
      </c>
      <c r="G26" s="38">
        <f t="shared" si="1"/>
        <v>-0.01</v>
      </c>
      <c r="H26" s="22">
        <f t="shared" si="2"/>
        <v>4.3999999999999997E-2</v>
      </c>
      <c r="I26" s="25"/>
    </row>
    <row r="27" spans="1:15" ht="20.25" customHeight="1">
      <c r="A27" s="89">
        <v>31</v>
      </c>
      <c r="B27" s="59" t="s">
        <v>25</v>
      </c>
      <c r="C27" s="18">
        <v>6.0999999999999999E-2</v>
      </c>
      <c r="D27" s="20">
        <v>142.1</v>
      </c>
      <c r="E27" s="22">
        <v>109.55909999999999</v>
      </c>
      <c r="F27" s="37">
        <f t="shared" si="0"/>
        <v>-22.9</v>
      </c>
      <c r="G27" s="38">
        <f t="shared" si="1"/>
        <v>-1.2E-2</v>
      </c>
      <c r="H27" s="22">
        <f t="shared" si="2"/>
        <v>5.1999999999999998E-2</v>
      </c>
      <c r="I27" s="25">
        <f>ROUND((F21/D21-1)*100,1)</f>
        <v>-115.7</v>
      </c>
    </row>
    <row r="28" spans="1:15" ht="23.25" customHeight="1">
      <c r="A28" s="89" t="s">
        <v>26</v>
      </c>
      <c r="B28" s="63" t="s">
        <v>27</v>
      </c>
      <c r="C28" s="62">
        <v>100</v>
      </c>
      <c r="D28" s="20">
        <v>171.4</v>
      </c>
      <c r="E28" s="22">
        <v>132.14939999999999</v>
      </c>
      <c r="F28" s="37">
        <f t="shared" si="0"/>
        <v>-22.9</v>
      </c>
      <c r="G28" s="38">
        <f>SUM(G10:G27)</f>
        <v>-22.901000000000003</v>
      </c>
      <c r="H28" s="42">
        <f>SUM(H10:H27)</f>
        <v>99.998000000000019</v>
      </c>
      <c r="I28" s="25">
        <f>ROUND((F28/D28-1)*100,1)</f>
        <v>-113.4</v>
      </c>
    </row>
    <row r="29" spans="1:15" ht="11.25" customHeight="1"/>
    <row r="30" spans="1:15" ht="15" hidden="1">
      <c r="C30" s="43"/>
    </row>
    <row r="31" spans="1:15" ht="15" hidden="1">
      <c r="C31" s="44"/>
    </row>
    <row r="32" spans="1:15">
      <c r="D32" s="88"/>
      <c r="E32" s="45"/>
    </row>
    <row r="33" spans="4:5">
      <c r="D33" s="39"/>
      <c r="E33" s="39"/>
    </row>
  </sheetData>
  <mergeCells count="11">
    <mergeCell ref="H4:H9"/>
    <mergeCell ref="A2:H2"/>
    <mergeCell ref="F4:F9"/>
    <mergeCell ref="G4:G9"/>
    <mergeCell ref="A4:A9"/>
    <mergeCell ref="B4:B9"/>
    <mergeCell ref="C4:C9"/>
    <mergeCell ref="D4:D6"/>
    <mergeCell ref="E4:E6"/>
    <mergeCell ref="D7:D9"/>
    <mergeCell ref="E7:E9"/>
  </mergeCells>
  <pageMargins left="0.7" right="0.7" top="0.75" bottom="0.75" header="0.3" footer="0.3"/>
  <pageSetup paperSize="9" scale="81" orientation="portrait" verticalDpi="150" r:id="rId1"/>
  <drawing r:id="rId2"/>
</worksheet>
</file>

<file path=xl/worksheets/sheet3.xml><?xml version="1.0" encoding="utf-8"?>
<worksheet xmlns="http://schemas.openxmlformats.org/spreadsheetml/2006/main" xmlns:r="http://schemas.openxmlformats.org/officeDocument/2006/relationships">
  <dimension ref="A1:O32"/>
  <sheetViews>
    <sheetView rightToLeft="1" view="pageBreakPreview" zoomScaleSheetLayoutView="100" workbookViewId="0">
      <selection activeCell="A2" sqref="A2:H2"/>
    </sheetView>
  </sheetViews>
  <sheetFormatPr defaultRowHeight="12.75"/>
  <cols>
    <col min="1" max="1" width="5.140625" customWidth="1"/>
    <col min="2" max="2" width="34" customWidth="1"/>
    <col min="3" max="3" width="8.140625" customWidth="1"/>
    <col min="4" max="4" width="11.85546875" customWidth="1"/>
    <col min="5" max="5" width="10.140625" customWidth="1"/>
    <col min="6" max="6" width="9.28515625" customWidth="1"/>
    <col min="7" max="7" width="11.7109375" customWidth="1"/>
    <col min="8" max="8" width="12.85546875" customWidth="1"/>
    <col min="9" max="9" width="6.7109375" hidden="1" customWidth="1"/>
  </cols>
  <sheetData>
    <row r="1" spans="1:9" ht="12.75" customHeight="1">
      <c r="A1" s="1"/>
    </row>
    <row r="2" spans="1:9" ht="24.75" customHeight="1">
      <c r="A2" s="109" t="s">
        <v>44</v>
      </c>
      <c r="B2" s="109"/>
      <c r="C2" s="109"/>
      <c r="D2" s="109"/>
      <c r="E2" s="109"/>
      <c r="F2" s="109"/>
      <c r="G2" s="109"/>
      <c r="H2" s="109"/>
      <c r="I2" s="2"/>
    </row>
    <row r="3" spans="1:9" ht="12.75" customHeight="1">
      <c r="A3" s="3"/>
      <c r="B3" s="4"/>
      <c r="C3" s="5"/>
      <c r="D3" s="6" t="s">
        <v>30</v>
      </c>
      <c r="E3" s="7"/>
      <c r="F3" s="7"/>
      <c r="I3" s="7"/>
    </row>
    <row r="4" spans="1:9" ht="12.75" customHeight="1">
      <c r="A4" s="110" t="s">
        <v>1</v>
      </c>
      <c r="B4" s="102" t="s">
        <v>2</v>
      </c>
      <c r="C4" s="103" t="s">
        <v>3</v>
      </c>
      <c r="D4" s="113" t="s">
        <v>38</v>
      </c>
      <c r="E4" s="95" t="s">
        <v>42</v>
      </c>
      <c r="F4" s="116" t="s">
        <v>5</v>
      </c>
      <c r="G4" s="107" t="s">
        <v>6</v>
      </c>
      <c r="H4" s="107" t="s">
        <v>7</v>
      </c>
      <c r="I4" s="9"/>
    </row>
    <row r="5" spans="1:9" ht="12.75" customHeight="1">
      <c r="A5" s="110"/>
      <c r="B5" s="102"/>
      <c r="C5" s="112"/>
      <c r="D5" s="114"/>
      <c r="E5" s="96"/>
      <c r="F5" s="105"/>
      <c r="G5" s="107"/>
      <c r="H5" s="107"/>
      <c r="I5" s="9"/>
    </row>
    <row r="6" spans="1:9" ht="22.5" customHeight="1">
      <c r="A6" s="110"/>
      <c r="B6" s="102"/>
      <c r="C6" s="112"/>
      <c r="D6" s="114"/>
      <c r="E6" s="104"/>
      <c r="F6" s="105"/>
      <c r="G6" s="107"/>
      <c r="H6" s="107"/>
      <c r="I6" s="9"/>
    </row>
    <row r="7" spans="1:9" ht="6.75" hidden="1" customHeight="1">
      <c r="A7" s="110"/>
      <c r="B7" s="102"/>
      <c r="C7" s="112"/>
      <c r="D7" s="114"/>
      <c r="E7" s="95" t="s">
        <v>42</v>
      </c>
      <c r="F7" s="105"/>
      <c r="G7" s="107"/>
      <c r="H7" s="107"/>
      <c r="I7" s="9"/>
    </row>
    <row r="8" spans="1:9" ht="6.75" hidden="1" customHeight="1">
      <c r="A8" s="110"/>
      <c r="B8" s="102"/>
      <c r="C8" s="112"/>
      <c r="D8" s="114"/>
      <c r="E8" s="96"/>
      <c r="F8" s="105"/>
      <c r="G8" s="107"/>
      <c r="H8" s="107"/>
      <c r="I8" s="11"/>
    </row>
    <row r="9" spans="1:9" ht="15" hidden="1" customHeight="1">
      <c r="A9" s="111"/>
      <c r="B9" s="103"/>
      <c r="C9" s="112"/>
      <c r="D9" s="115"/>
      <c r="E9" s="104"/>
      <c r="F9" s="106"/>
      <c r="G9" s="108"/>
      <c r="H9" s="108"/>
      <c r="I9" s="15"/>
    </row>
    <row r="10" spans="1:9" ht="24.75" customHeight="1">
      <c r="A10" s="46">
        <v>10</v>
      </c>
      <c r="B10" s="17" t="s">
        <v>31</v>
      </c>
      <c r="C10" s="18">
        <v>7.5650000000000004</v>
      </c>
      <c r="D10" s="20">
        <v>183.9</v>
      </c>
      <c r="E10" s="22">
        <v>142.55789999999999</v>
      </c>
      <c r="F10" s="37">
        <f t="shared" ref="F10:F28" si="0">ROUND((E10/D10-1)*100,1)</f>
        <v>-22.5</v>
      </c>
      <c r="G10" s="38">
        <f>ROUND(((E10-D10)*C10/$D$28),3)</f>
        <v>-1.835</v>
      </c>
      <c r="H10" s="22">
        <f>ROUND(G10/$G$28*100,3)</f>
        <v>8.1850000000000005</v>
      </c>
      <c r="I10" s="24"/>
    </row>
    <row r="11" spans="1:9" ht="24.75" customHeight="1">
      <c r="A11" s="46">
        <v>11</v>
      </c>
      <c r="B11" s="17" t="s">
        <v>9</v>
      </c>
      <c r="C11" s="18">
        <v>6.3929999999999998</v>
      </c>
      <c r="D11" s="20">
        <v>183.1</v>
      </c>
      <c r="E11" s="22">
        <v>141.864</v>
      </c>
      <c r="F11" s="37">
        <f t="shared" si="0"/>
        <v>-22.5</v>
      </c>
      <c r="G11" s="38">
        <f>ROUND(((E11-D11)*C11/$D$28),3)</f>
        <v>-1.5469999999999999</v>
      </c>
      <c r="H11" s="22">
        <f>ROUND(G11/$G$28*100,3)</f>
        <v>6.9</v>
      </c>
      <c r="I11" s="24"/>
    </row>
    <row r="12" spans="1:9" ht="24.75" customHeight="1">
      <c r="A12" s="46">
        <v>13</v>
      </c>
      <c r="B12" s="17" t="s">
        <v>10</v>
      </c>
      <c r="C12" s="18">
        <v>0.624</v>
      </c>
      <c r="D12" s="20">
        <v>140.69999999999999</v>
      </c>
      <c r="E12" s="22">
        <v>108.94229999999999</v>
      </c>
      <c r="F12" s="37">
        <f t="shared" si="0"/>
        <v>-22.6</v>
      </c>
      <c r="G12" s="38">
        <f t="shared" ref="G12:G27" si="1">ROUND(((E12-D12)*C12/$D$28),3)</f>
        <v>-0.11600000000000001</v>
      </c>
      <c r="H12" s="22">
        <f t="shared" ref="H12:H27" si="2">ROUND(G12/$G$28*100,3)</f>
        <v>0.51700000000000002</v>
      </c>
      <c r="I12" s="25">
        <f t="shared" ref="I12:I20" si="3">ROUND((F12/D12-1)*100,1)</f>
        <v>-116.1</v>
      </c>
    </row>
    <row r="13" spans="1:9" ht="24.75" customHeight="1">
      <c r="A13" s="46">
        <v>14</v>
      </c>
      <c r="B13" s="17" t="s">
        <v>11</v>
      </c>
      <c r="C13" s="18">
        <v>0.20899999999999999</v>
      </c>
      <c r="D13" s="20">
        <v>135.4</v>
      </c>
      <c r="E13" s="22">
        <v>104.62469999999998</v>
      </c>
      <c r="F13" s="37">
        <f t="shared" si="0"/>
        <v>-22.7</v>
      </c>
      <c r="G13" s="38">
        <f t="shared" si="1"/>
        <v>-3.7999999999999999E-2</v>
      </c>
      <c r="H13" s="22">
        <f t="shared" si="2"/>
        <v>0.16900000000000001</v>
      </c>
      <c r="I13" s="25">
        <f t="shared" si="3"/>
        <v>-116.8</v>
      </c>
    </row>
    <row r="14" spans="1:9" ht="37.5" customHeight="1">
      <c r="A14" s="46">
        <v>15</v>
      </c>
      <c r="B14" s="17" t="s">
        <v>12</v>
      </c>
      <c r="C14" s="18">
        <v>0.111</v>
      </c>
      <c r="D14" s="20">
        <v>131.1</v>
      </c>
      <c r="E14" s="22">
        <v>101.3865</v>
      </c>
      <c r="F14" s="37">
        <f t="shared" si="0"/>
        <v>-22.7</v>
      </c>
      <c r="G14" s="38">
        <f t="shared" si="1"/>
        <v>-1.9E-2</v>
      </c>
      <c r="H14" s="22">
        <f t="shared" si="2"/>
        <v>8.5000000000000006E-2</v>
      </c>
      <c r="I14" s="25">
        <f t="shared" si="3"/>
        <v>-117.3</v>
      </c>
    </row>
    <row r="15" spans="1:9" ht="24.75" customHeight="1">
      <c r="A15" s="46">
        <v>17</v>
      </c>
      <c r="B15" s="17" t="s">
        <v>13</v>
      </c>
      <c r="C15" s="18">
        <v>7.9000000000000001E-2</v>
      </c>
      <c r="D15" s="20">
        <v>140.1</v>
      </c>
      <c r="E15" s="22">
        <v>108.55680000000001</v>
      </c>
      <c r="F15" s="37">
        <f t="shared" si="0"/>
        <v>-22.5</v>
      </c>
      <c r="G15" s="38">
        <f t="shared" si="1"/>
        <v>-1.4999999999999999E-2</v>
      </c>
      <c r="H15" s="22">
        <f t="shared" si="2"/>
        <v>6.7000000000000004E-2</v>
      </c>
      <c r="I15" s="25">
        <f t="shared" si="3"/>
        <v>-116.1</v>
      </c>
    </row>
    <row r="16" spans="1:9" ht="21.75" customHeight="1">
      <c r="A16" s="46">
        <v>18</v>
      </c>
      <c r="B16" s="17" t="s">
        <v>14</v>
      </c>
      <c r="C16" s="18">
        <v>0.32200000000000001</v>
      </c>
      <c r="D16" s="20">
        <v>134.80000000000001</v>
      </c>
      <c r="E16" s="22">
        <v>104.3934</v>
      </c>
      <c r="F16" s="37">
        <f t="shared" si="0"/>
        <v>-22.6</v>
      </c>
      <c r="G16" s="38">
        <f t="shared" si="1"/>
        <v>-5.7000000000000002E-2</v>
      </c>
      <c r="H16" s="22">
        <f t="shared" si="2"/>
        <v>0.254</v>
      </c>
      <c r="I16" s="25">
        <f t="shared" si="3"/>
        <v>-116.8</v>
      </c>
    </row>
    <row r="17" spans="1:15" ht="23.25" customHeight="1">
      <c r="A17" s="46">
        <v>19</v>
      </c>
      <c r="B17" s="17" t="s">
        <v>15</v>
      </c>
      <c r="C17" s="18">
        <v>42.161000000000001</v>
      </c>
      <c r="D17" s="22">
        <v>184.1</v>
      </c>
      <c r="E17" s="22">
        <v>143.09759999999997</v>
      </c>
      <c r="F17" s="37">
        <f t="shared" si="0"/>
        <v>-22.3</v>
      </c>
      <c r="G17" s="38">
        <f t="shared" si="1"/>
        <v>-10.145</v>
      </c>
      <c r="H17" s="22">
        <f t="shared" si="2"/>
        <v>45.252000000000002</v>
      </c>
      <c r="I17" s="25">
        <f t="shared" si="3"/>
        <v>-112.1</v>
      </c>
    </row>
    <row r="18" spans="1:15" ht="23.25" customHeight="1">
      <c r="A18" s="46">
        <v>20</v>
      </c>
      <c r="B18" s="17" t="s">
        <v>16</v>
      </c>
      <c r="C18" s="27">
        <v>6.05</v>
      </c>
      <c r="D18" s="22">
        <v>151.30000000000001</v>
      </c>
      <c r="E18" s="22">
        <v>117.26909999999998</v>
      </c>
      <c r="F18" s="37">
        <f t="shared" si="0"/>
        <v>-22.5</v>
      </c>
      <c r="G18" s="38">
        <f t="shared" si="1"/>
        <v>-1.208</v>
      </c>
      <c r="H18" s="22">
        <f t="shared" si="2"/>
        <v>5.3879999999999999</v>
      </c>
      <c r="I18" s="25">
        <f t="shared" si="3"/>
        <v>-114.9</v>
      </c>
    </row>
    <row r="19" spans="1:15" ht="23.25" customHeight="1">
      <c r="A19" s="46">
        <v>22</v>
      </c>
      <c r="B19" s="17" t="s">
        <v>17</v>
      </c>
      <c r="C19" s="18">
        <v>0.64200000000000002</v>
      </c>
      <c r="D19" s="20">
        <v>156.5</v>
      </c>
      <c r="E19" s="22">
        <v>121.2783</v>
      </c>
      <c r="F19" s="37">
        <f t="shared" si="0"/>
        <v>-22.5</v>
      </c>
      <c r="G19" s="38">
        <f t="shared" si="1"/>
        <v>-0.13300000000000001</v>
      </c>
      <c r="H19" s="22">
        <f t="shared" si="2"/>
        <v>0.59299999999999997</v>
      </c>
      <c r="I19" s="25">
        <f t="shared" si="3"/>
        <v>-114.4</v>
      </c>
    </row>
    <row r="20" spans="1:15" ht="23.25" customHeight="1">
      <c r="A20" s="46">
        <v>23</v>
      </c>
      <c r="B20" s="17" t="s">
        <v>18</v>
      </c>
      <c r="C20" s="18">
        <v>23.56</v>
      </c>
      <c r="D20" s="20">
        <v>162</v>
      </c>
      <c r="E20" s="22">
        <v>125.44169999999998</v>
      </c>
      <c r="F20" s="37">
        <f t="shared" si="0"/>
        <v>-22.6</v>
      </c>
      <c r="G20" s="38">
        <f t="shared" si="1"/>
        <v>-5.0549999999999997</v>
      </c>
      <c r="H20" s="22">
        <f t="shared" si="2"/>
        <v>22.547999999999998</v>
      </c>
      <c r="I20" s="25">
        <f t="shared" si="3"/>
        <v>-114</v>
      </c>
    </row>
    <row r="21" spans="1:15" ht="23.25" customHeight="1">
      <c r="A21" s="46">
        <v>25</v>
      </c>
      <c r="B21" s="17" t="s">
        <v>19</v>
      </c>
      <c r="C21" s="18">
        <v>2.0920000000000001</v>
      </c>
      <c r="D21" s="20">
        <v>145.1</v>
      </c>
      <c r="E21" s="22">
        <v>112.33469999999997</v>
      </c>
      <c r="F21" s="37">
        <f t="shared" si="0"/>
        <v>-22.6</v>
      </c>
      <c r="G21" s="38">
        <f t="shared" si="1"/>
        <v>-0.40200000000000002</v>
      </c>
      <c r="H21" s="22">
        <f t="shared" si="2"/>
        <v>1.7929999999999999</v>
      </c>
      <c r="I21" s="25"/>
    </row>
    <row r="22" spans="1:15" ht="23.25" customHeight="1">
      <c r="A22" s="46">
        <v>26</v>
      </c>
      <c r="B22" s="17" t="s">
        <v>20</v>
      </c>
      <c r="C22" s="27">
        <v>7.0000000000000007E-2</v>
      </c>
      <c r="D22" s="20">
        <v>138.6</v>
      </c>
      <c r="E22" s="22">
        <v>106.93769999999999</v>
      </c>
      <c r="F22" s="37">
        <f t="shared" si="0"/>
        <v>-22.8</v>
      </c>
      <c r="G22" s="38">
        <f t="shared" si="1"/>
        <v>-1.2999999999999999E-2</v>
      </c>
      <c r="H22" s="22">
        <f t="shared" si="2"/>
        <v>5.8000000000000003E-2</v>
      </c>
      <c r="I22" s="25"/>
    </row>
    <row r="23" spans="1:15" ht="23.25" customHeight="1">
      <c r="A23" s="46">
        <v>28</v>
      </c>
      <c r="B23" s="40" t="s">
        <v>21</v>
      </c>
      <c r="C23" s="18">
        <v>4.9829999999999997</v>
      </c>
      <c r="D23" s="20">
        <v>146.9</v>
      </c>
      <c r="E23" s="22">
        <v>113.56829999999999</v>
      </c>
      <c r="F23" s="37">
        <f t="shared" si="0"/>
        <v>-22.7</v>
      </c>
      <c r="G23" s="38">
        <f t="shared" si="1"/>
        <v>-0.97499999999999998</v>
      </c>
      <c r="H23" s="22">
        <f t="shared" si="2"/>
        <v>4.3490000000000002</v>
      </c>
      <c r="I23" s="25"/>
      <c r="N23" s="39"/>
      <c r="O23" s="39"/>
    </row>
    <row r="24" spans="1:15" ht="35.25" customHeight="1">
      <c r="A24" s="46">
        <v>27</v>
      </c>
      <c r="B24" s="41" t="s">
        <v>22</v>
      </c>
      <c r="C24" s="18">
        <v>1.514</v>
      </c>
      <c r="D24" s="20">
        <v>130.1</v>
      </c>
      <c r="E24" s="22">
        <v>100.69259999999998</v>
      </c>
      <c r="F24" s="37">
        <f t="shared" si="0"/>
        <v>-22.6</v>
      </c>
      <c r="G24" s="38">
        <f t="shared" si="1"/>
        <v>-0.26100000000000001</v>
      </c>
      <c r="H24" s="22">
        <f t="shared" si="2"/>
        <v>1.1639999999999999</v>
      </c>
      <c r="I24" s="25"/>
      <c r="N24" s="39"/>
      <c r="O24" s="47"/>
    </row>
    <row r="25" spans="1:15" ht="27" customHeight="1">
      <c r="A25" s="46">
        <v>29</v>
      </c>
      <c r="B25" s="40" t="s">
        <v>23</v>
      </c>
      <c r="C25" s="18">
        <v>3.512</v>
      </c>
      <c r="D25" s="20">
        <v>124</v>
      </c>
      <c r="E25" s="22">
        <v>95.912399999999991</v>
      </c>
      <c r="F25" s="37">
        <f t="shared" si="0"/>
        <v>-22.7</v>
      </c>
      <c r="G25" s="38">
        <f t="shared" si="1"/>
        <v>-0.57899999999999996</v>
      </c>
      <c r="H25" s="22">
        <f t="shared" si="2"/>
        <v>2.5830000000000002</v>
      </c>
      <c r="I25" s="25"/>
      <c r="N25" s="39"/>
      <c r="O25" s="47"/>
    </row>
    <row r="26" spans="1:15" ht="24.75" customHeight="1">
      <c r="A26" s="46">
        <v>30</v>
      </c>
      <c r="B26" s="40" t="s">
        <v>24</v>
      </c>
      <c r="C26" s="18">
        <v>5.1999999999999998E-2</v>
      </c>
      <c r="D26" s="20">
        <v>149.19999999999999</v>
      </c>
      <c r="E26" s="22">
        <v>115.03319999999998</v>
      </c>
      <c r="F26" s="37">
        <f t="shared" si="0"/>
        <v>-22.9</v>
      </c>
      <c r="G26" s="38">
        <f t="shared" si="1"/>
        <v>-0.01</v>
      </c>
      <c r="H26" s="22">
        <f t="shared" si="2"/>
        <v>4.4999999999999998E-2</v>
      </c>
      <c r="I26" s="25"/>
      <c r="N26" s="39"/>
      <c r="O26" s="47"/>
    </row>
    <row r="27" spans="1:15" ht="20.25" customHeight="1">
      <c r="A27" s="46">
        <v>31</v>
      </c>
      <c r="B27" s="17" t="s">
        <v>25</v>
      </c>
      <c r="C27" s="18">
        <v>6.0999999999999999E-2</v>
      </c>
      <c r="D27" s="20">
        <v>141.5</v>
      </c>
      <c r="E27" s="22">
        <v>109.55909999999999</v>
      </c>
      <c r="F27" s="37">
        <f t="shared" si="0"/>
        <v>-22.6</v>
      </c>
      <c r="G27" s="38">
        <f t="shared" si="1"/>
        <v>-1.0999999999999999E-2</v>
      </c>
      <c r="H27" s="22">
        <f t="shared" si="2"/>
        <v>4.9000000000000002E-2</v>
      </c>
      <c r="I27" s="25">
        <f>ROUND((F21/D21-1)*100,1)</f>
        <v>-115.6</v>
      </c>
    </row>
    <row r="28" spans="1:15" ht="23.25" customHeight="1">
      <c r="A28" s="46" t="s">
        <v>26</v>
      </c>
      <c r="B28" s="48" t="s">
        <v>27</v>
      </c>
      <c r="C28" s="49">
        <v>100</v>
      </c>
      <c r="D28" s="22">
        <v>170.4</v>
      </c>
      <c r="E28" s="22">
        <v>132.14939999999999</v>
      </c>
      <c r="F28" s="37">
        <f t="shared" si="0"/>
        <v>-22.4</v>
      </c>
      <c r="G28" s="38">
        <f>SUM(G10:G27)</f>
        <v>-22.419000000000004</v>
      </c>
      <c r="H28" s="42">
        <f>SUM(H10:H27)</f>
        <v>99.999000000000038</v>
      </c>
      <c r="I28" s="25">
        <f>ROUND((F28/D28-1)*100,1)</f>
        <v>-113.1</v>
      </c>
    </row>
    <row r="29" spans="1:15" ht="11.25" customHeight="1">
      <c r="C29" s="51"/>
      <c r="F29" s="51"/>
      <c r="G29" s="51"/>
      <c r="H29" s="51"/>
    </row>
    <row r="30" spans="1:15" ht="15" hidden="1">
      <c r="C30" s="43"/>
    </row>
    <row r="31" spans="1:15" ht="15" hidden="1">
      <c r="C31" s="44"/>
    </row>
    <row r="32" spans="1:15">
      <c r="D32" s="45"/>
      <c r="E32" s="45"/>
    </row>
  </sheetData>
  <mergeCells count="10">
    <mergeCell ref="A2:H2"/>
    <mergeCell ref="A4:A9"/>
    <mergeCell ref="B4:B9"/>
    <mergeCell ref="C4:C9"/>
    <mergeCell ref="D4:D9"/>
    <mergeCell ref="F4:F9"/>
    <mergeCell ref="G4:G9"/>
    <mergeCell ref="H4:H9"/>
    <mergeCell ref="E4:E6"/>
    <mergeCell ref="E7:E9"/>
  </mergeCells>
  <pageMargins left="0.7" right="0.7" top="0.75" bottom="0.75" header="0.3" footer="0.3"/>
  <pageSetup paperSize="9" scale="83" orientation="portrait" verticalDpi="150" r:id="rId1"/>
  <drawing r:id="rId2"/>
</worksheet>
</file>

<file path=xl/worksheets/sheet4.xml><?xml version="1.0" encoding="utf-8"?>
<worksheet xmlns="http://schemas.openxmlformats.org/spreadsheetml/2006/main" xmlns:r="http://schemas.openxmlformats.org/officeDocument/2006/relationships">
  <dimension ref="A1:K31"/>
  <sheetViews>
    <sheetView rightToLeft="1" view="pageBreakPreview" zoomScaleSheetLayoutView="100" workbookViewId="0">
      <selection activeCell="E28" sqref="E28"/>
    </sheetView>
  </sheetViews>
  <sheetFormatPr defaultRowHeight="12.75"/>
  <cols>
    <col min="1" max="1" width="5.140625" customWidth="1"/>
    <col min="2" max="2" width="38.5703125" customWidth="1"/>
    <col min="3" max="3" width="9.140625" customWidth="1"/>
    <col min="4" max="4" width="11.28515625" customWidth="1"/>
    <col min="5" max="5" width="12.28515625" customWidth="1"/>
    <col min="6" max="6" width="11.7109375" customWidth="1"/>
    <col min="7" max="7" width="10.7109375" customWidth="1"/>
    <col min="8" max="8" width="10" customWidth="1"/>
    <col min="9" max="10" width="8" hidden="1" customWidth="1"/>
    <col min="11" max="11" width="6.7109375" hidden="1" customWidth="1"/>
  </cols>
  <sheetData>
    <row r="1" spans="1:11" ht="18.75">
      <c r="A1" s="1"/>
    </row>
    <row r="2" spans="1:11" ht="24.75">
      <c r="A2" s="109" t="s">
        <v>46</v>
      </c>
      <c r="B2" s="109"/>
      <c r="C2" s="109"/>
      <c r="D2" s="109"/>
      <c r="E2" s="109"/>
      <c r="F2" s="109"/>
      <c r="G2" s="109"/>
      <c r="H2" s="109"/>
      <c r="I2" s="109"/>
      <c r="J2" s="109"/>
      <c r="K2" s="2"/>
    </row>
    <row r="3" spans="1:11" ht="18.75">
      <c r="A3" s="3"/>
      <c r="B3" s="4"/>
      <c r="C3" s="5"/>
      <c r="D3" s="6" t="s">
        <v>0</v>
      </c>
      <c r="E3" s="6"/>
      <c r="F3" s="6"/>
      <c r="G3" s="7"/>
      <c r="H3" s="7"/>
      <c r="K3" s="7"/>
    </row>
    <row r="4" spans="1:11" ht="12.75" customHeight="1">
      <c r="A4" s="110" t="s">
        <v>1</v>
      </c>
      <c r="B4" s="102" t="s">
        <v>2</v>
      </c>
      <c r="C4" s="102" t="s">
        <v>3</v>
      </c>
      <c r="D4" s="95" t="s">
        <v>41</v>
      </c>
      <c r="E4" s="95" t="s">
        <v>40</v>
      </c>
      <c r="F4" s="95" t="s">
        <v>42</v>
      </c>
      <c r="G4" s="116" t="s">
        <v>4</v>
      </c>
      <c r="H4" s="105" t="s">
        <v>5</v>
      </c>
      <c r="I4" s="94" t="s">
        <v>6</v>
      </c>
      <c r="J4" s="94" t="s">
        <v>7</v>
      </c>
      <c r="K4" s="9"/>
    </row>
    <row r="5" spans="1:11">
      <c r="A5" s="110"/>
      <c r="B5" s="102"/>
      <c r="C5" s="102"/>
      <c r="D5" s="96"/>
      <c r="E5" s="96"/>
      <c r="F5" s="96"/>
      <c r="G5" s="105"/>
      <c r="H5" s="105"/>
      <c r="I5" s="94"/>
      <c r="J5" s="94"/>
      <c r="K5" s="9"/>
    </row>
    <row r="6" spans="1:11">
      <c r="A6" s="110"/>
      <c r="B6" s="102"/>
      <c r="C6" s="102"/>
      <c r="D6" s="104"/>
      <c r="E6" s="104"/>
      <c r="F6" s="104"/>
      <c r="G6" s="105"/>
      <c r="H6" s="105"/>
      <c r="I6" s="94"/>
      <c r="J6" s="94"/>
      <c r="K6" s="9"/>
    </row>
    <row r="7" spans="1:11" hidden="1">
      <c r="A7" s="110"/>
      <c r="B7" s="102"/>
      <c r="C7" s="102"/>
      <c r="D7" s="117"/>
      <c r="E7" s="10"/>
      <c r="F7" s="10"/>
      <c r="G7" s="105"/>
      <c r="H7" s="105"/>
      <c r="I7" s="94"/>
      <c r="J7" s="94"/>
      <c r="K7" s="9"/>
    </row>
    <row r="8" spans="1:11" hidden="1">
      <c r="A8" s="110"/>
      <c r="B8" s="102"/>
      <c r="C8" s="102"/>
      <c r="D8" s="96"/>
      <c r="E8" s="10"/>
      <c r="F8" s="10"/>
      <c r="G8" s="105"/>
      <c r="H8" s="105"/>
      <c r="I8" s="94"/>
      <c r="J8" s="94"/>
      <c r="K8" s="11"/>
    </row>
    <row r="9" spans="1:11" ht="18.75" hidden="1">
      <c r="A9" s="110"/>
      <c r="B9" s="103"/>
      <c r="C9" s="103"/>
      <c r="D9" s="96"/>
      <c r="E9" s="14"/>
      <c r="F9" s="14"/>
      <c r="G9" s="106"/>
      <c r="H9" s="106"/>
      <c r="I9" s="94"/>
      <c r="J9" s="94"/>
      <c r="K9" s="15"/>
    </row>
    <row r="10" spans="1:11" ht="20.25">
      <c r="A10" s="46">
        <v>10</v>
      </c>
      <c r="B10" s="52" t="s">
        <v>31</v>
      </c>
      <c r="C10" s="18">
        <v>7.5650000000000004</v>
      </c>
      <c r="D10" s="20">
        <v>161.80000000000001</v>
      </c>
      <c r="E10" s="20">
        <v>162.80000000000001</v>
      </c>
      <c r="F10" s="22">
        <v>130.0772</v>
      </c>
      <c r="G10" s="21">
        <f t="shared" ref="G10:G28" si="0">ROUND(((F10/E10)-1)*100,1)</f>
        <v>-20.100000000000001</v>
      </c>
      <c r="H10" s="22">
        <f t="shared" ref="H10:H28" si="1">ROUND(((F10/D10)-1)*100,1)</f>
        <v>-19.600000000000001</v>
      </c>
      <c r="I10" s="23">
        <f>ROUND(((G10-D10)*C10/$D$28),3)</f>
        <v>-8.1859999999999999</v>
      </c>
      <c r="J10" s="23" t="e">
        <f>ROUND(I10/$I$28*100,3)</f>
        <v>#REF!</v>
      </c>
      <c r="K10" s="24"/>
    </row>
    <row r="11" spans="1:11" ht="20.25">
      <c r="A11" s="46">
        <v>11</v>
      </c>
      <c r="B11" s="52" t="s">
        <v>9</v>
      </c>
      <c r="C11" s="18">
        <v>6.3929999999999998</v>
      </c>
      <c r="D11" s="20">
        <v>160.6</v>
      </c>
      <c r="E11" s="20">
        <v>161.69999999999999</v>
      </c>
      <c r="F11" s="22">
        <v>129.19829999999999</v>
      </c>
      <c r="G11" s="21">
        <f t="shared" si="0"/>
        <v>-20.100000000000001</v>
      </c>
      <c r="H11" s="22">
        <f t="shared" si="1"/>
        <v>-19.600000000000001</v>
      </c>
      <c r="I11" s="23"/>
      <c r="J11" s="23"/>
      <c r="K11" s="24"/>
    </row>
    <row r="12" spans="1:11" ht="20.25" customHeight="1">
      <c r="A12" s="46">
        <v>13</v>
      </c>
      <c r="B12" s="52" t="s">
        <v>10</v>
      </c>
      <c r="C12" s="18">
        <v>0.624</v>
      </c>
      <c r="D12" s="20">
        <v>129.1</v>
      </c>
      <c r="E12" s="20">
        <v>129.6</v>
      </c>
      <c r="F12" s="22">
        <v>103.55040000000001</v>
      </c>
      <c r="G12" s="21">
        <f t="shared" si="0"/>
        <v>-20.100000000000001</v>
      </c>
      <c r="H12" s="22">
        <f t="shared" si="1"/>
        <v>-19.8</v>
      </c>
      <c r="I12" s="23">
        <f t="shared" ref="I12:I23" si="2">ROUND(((G12-D12)*C12/$D$28),3)</f>
        <v>-0.55400000000000005</v>
      </c>
      <c r="J12" s="23" t="e">
        <f t="shared" ref="J12:J27" si="3">ROUND(I12/$I$28*100,3)</f>
        <v>#REF!</v>
      </c>
      <c r="K12" s="25">
        <f t="shared" ref="K12:K20" si="4">ROUND((H12/D12-1)*100,1)</f>
        <v>-115.3</v>
      </c>
    </row>
    <row r="13" spans="1:11" ht="20.25">
      <c r="A13" s="46">
        <v>14</v>
      </c>
      <c r="B13" s="52" t="s">
        <v>11</v>
      </c>
      <c r="C13" s="18">
        <v>0.20899999999999999</v>
      </c>
      <c r="D13" s="20">
        <v>132.19999999999999</v>
      </c>
      <c r="E13" s="20">
        <v>132.69999999999999</v>
      </c>
      <c r="F13" s="22">
        <v>106.0273</v>
      </c>
      <c r="G13" s="21">
        <f t="shared" si="0"/>
        <v>-20.100000000000001</v>
      </c>
      <c r="H13" s="22">
        <f t="shared" si="1"/>
        <v>-19.8</v>
      </c>
      <c r="I13" s="23">
        <f t="shared" si="2"/>
        <v>-0.189</v>
      </c>
      <c r="J13" s="23" t="e">
        <f t="shared" si="3"/>
        <v>#REF!</v>
      </c>
      <c r="K13" s="25">
        <f t="shared" si="4"/>
        <v>-115</v>
      </c>
    </row>
    <row r="14" spans="1:11" ht="36.75" customHeight="1">
      <c r="A14" s="46">
        <v>15</v>
      </c>
      <c r="B14" s="53" t="s">
        <v>12</v>
      </c>
      <c r="C14" s="18">
        <v>0.111</v>
      </c>
      <c r="D14" s="20">
        <v>126.8</v>
      </c>
      <c r="E14" s="20">
        <v>127.2</v>
      </c>
      <c r="F14" s="22">
        <v>101.6328</v>
      </c>
      <c r="G14" s="21">
        <f t="shared" si="0"/>
        <v>-20.100000000000001</v>
      </c>
      <c r="H14" s="22">
        <f t="shared" si="1"/>
        <v>-19.8</v>
      </c>
      <c r="I14" s="23">
        <f t="shared" si="2"/>
        <v>-9.7000000000000003E-2</v>
      </c>
      <c r="J14" s="23" t="e">
        <f t="shared" si="3"/>
        <v>#REF!</v>
      </c>
      <c r="K14" s="25">
        <f t="shared" si="4"/>
        <v>-115.6</v>
      </c>
    </row>
    <row r="15" spans="1:11" ht="20.25">
      <c r="A15" s="46">
        <v>17</v>
      </c>
      <c r="B15" s="52" t="s">
        <v>13</v>
      </c>
      <c r="C15" s="18">
        <v>7.9000000000000001E-2</v>
      </c>
      <c r="D15" s="20">
        <v>135.4</v>
      </c>
      <c r="E15" s="20">
        <v>136</v>
      </c>
      <c r="F15" s="22">
        <v>108.66400000000002</v>
      </c>
      <c r="G15" s="21">
        <f t="shared" si="0"/>
        <v>-20.100000000000001</v>
      </c>
      <c r="H15" s="22">
        <f t="shared" si="1"/>
        <v>-19.7</v>
      </c>
      <c r="I15" s="23">
        <f t="shared" si="2"/>
        <v>-7.2999999999999995E-2</v>
      </c>
      <c r="J15" s="23" t="e">
        <f t="shared" si="3"/>
        <v>#REF!</v>
      </c>
      <c r="K15" s="25">
        <f t="shared" si="4"/>
        <v>-114.5</v>
      </c>
    </row>
    <row r="16" spans="1:11" ht="20.25">
      <c r="A16" s="46">
        <v>18</v>
      </c>
      <c r="B16" s="52" t="s">
        <v>14</v>
      </c>
      <c r="C16" s="18">
        <v>0.32200000000000001</v>
      </c>
      <c r="D16" s="20">
        <v>128.9</v>
      </c>
      <c r="E16" s="20">
        <v>129.5</v>
      </c>
      <c r="F16" s="22">
        <v>103.47050000000002</v>
      </c>
      <c r="G16" s="21">
        <f t="shared" si="0"/>
        <v>-20.100000000000001</v>
      </c>
      <c r="H16" s="22">
        <f t="shared" si="1"/>
        <v>-19.7</v>
      </c>
      <c r="I16" s="23">
        <f t="shared" si="2"/>
        <v>-0.28499999999999998</v>
      </c>
      <c r="J16" s="23" t="e">
        <f t="shared" si="3"/>
        <v>#REF!</v>
      </c>
      <c r="K16" s="25">
        <f t="shared" si="4"/>
        <v>-115.3</v>
      </c>
    </row>
    <row r="17" spans="1:11" ht="20.25" customHeight="1">
      <c r="A17" s="46">
        <v>19</v>
      </c>
      <c r="B17" s="52" t="s">
        <v>15</v>
      </c>
      <c r="C17" s="18">
        <v>42.161000000000001</v>
      </c>
      <c r="D17" s="20">
        <v>188.8</v>
      </c>
      <c r="E17" s="20">
        <v>190</v>
      </c>
      <c r="F17" s="22">
        <v>151.81000000000003</v>
      </c>
      <c r="G17" s="21">
        <f t="shared" si="0"/>
        <v>-20.100000000000001</v>
      </c>
      <c r="H17" s="22">
        <f t="shared" si="1"/>
        <v>-19.600000000000001</v>
      </c>
      <c r="I17" s="23">
        <f t="shared" si="2"/>
        <v>-52.393999999999998</v>
      </c>
      <c r="J17" s="23" t="e">
        <f t="shared" si="3"/>
        <v>#REF!</v>
      </c>
      <c r="K17" s="25">
        <f t="shared" si="4"/>
        <v>-110.4</v>
      </c>
    </row>
    <row r="18" spans="1:11" ht="20.25">
      <c r="A18" s="46">
        <v>20</v>
      </c>
      <c r="B18" s="52" t="s">
        <v>16</v>
      </c>
      <c r="C18" s="27">
        <v>6.05</v>
      </c>
      <c r="D18" s="20">
        <v>150.5</v>
      </c>
      <c r="E18" s="20">
        <v>151.6</v>
      </c>
      <c r="F18" s="22">
        <v>121.1284</v>
      </c>
      <c r="G18" s="21">
        <f t="shared" si="0"/>
        <v>-20.100000000000001</v>
      </c>
      <c r="H18" s="22">
        <f t="shared" si="1"/>
        <v>-19.5</v>
      </c>
      <c r="I18" s="23">
        <f t="shared" si="2"/>
        <v>-6.14</v>
      </c>
      <c r="J18" s="23" t="e">
        <f t="shared" si="3"/>
        <v>#REF!</v>
      </c>
      <c r="K18" s="25">
        <f t="shared" si="4"/>
        <v>-113</v>
      </c>
    </row>
    <row r="19" spans="1:11" ht="20.25">
      <c r="A19" s="46">
        <v>22</v>
      </c>
      <c r="B19" s="52" t="s">
        <v>17</v>
      </c>
      <c r="C19" s="18">
        <v>0.64200000000000002</v>
      </c>
      <c r="D19" s="20">
        <v>128.5</v>
      </c>
      <c r="E19" s="20">
        <v>128.80000000000001</v>
      </c>
      <c r="F19" s="22">
        <v>102.91120000000001</v>
      </c>
      <c r="G19" s="21">
        <f t="shared" si="0"/>
        <v>-20.100000000000001</v>
      </c>
      <c r="H19" s="22">
        <f t="shared" si="1"/>
        <v>-19.899999999999999</v>
      </c>
      <c r="I19" s="23">
        <f t="shared" si="2"/>
        <v>-0.56799999999999995</v>
      </c>
      <c r="J19" s="23" t="e">
        <f t="shared" si="3"/>
        <v>#REF!</v>
      </c>
      <c r="K19" s="25">
        <f t="shared" si="4"/>
        <v>-115.5</v>
      </c>
    </row>
    <row r="20" spans="1:11" ht="20.25">
      <c r="A20" s="46">
        <v>23</v>
      </c>
      <c r="B20" s="52" t="s">
        <v>18</v>
      </c>
      <c r="C20" s="18">
        <v>23.56</v>
      </c>
      <c r="D20" s="20">
        <v>156.4</v>
      </c>
      <c r="E20" s="20">
        <v>157.19999999999999</v>
      </c>
      <c r="F20" s="22">
        <v>125.6028</v>
      </c>
      <c r="G20" s="21">
        <f t="shared" si="0"/>
        <v>-20.100000000000001</v>
      </c>
      <c r="H20" s="22">
        <f t="shared" si="1"/>
        <v>-19.7</v>
      </c>
      <c r="I20" s="23">
        <f t="shared" si="2"/>
        <v>-24.736999999999998</v>
      </c>
      <c r="J20" s="23" t="e">
        <f t="shared" si="3"/>
        <v>#REF!</v>
      </c>
      <c r="K20" s="25">
        <f t="shared" si="4"/>
        <v>-112.6</v>
      </c>
    </row>
    <row r="21" spans="1:11" ht="20.25">
      <c r="A21" s="46">
        <v>25</v>
      </c>
      <c r="B21" s="52" t="s">
        <v>19</v>
      </c>
      <c r="C21" s="18">
        <v>2.0920000000000001</v>
      </c>
      <c r="D21" s="20">
        <v>135.19999999999999</v>
      </c>
      <c r="E21" s="20">
        <v>135.80000000000001</v>
      </c>
      <c r="F21" s="22">
        <v>108.50420000000003</v>
      </c>
      <c r="G21" s="21">
        <f t="shared" si="0"/>
        <v>-20.100000000000001</v>
      </c>
      <c r="H21" s="22">
        <f t="shared" si="1"/>
        <v>-19.7</v>
      </c>
      <c r="I21" s="23">
        <f t="shared" si="2"/>
        <v>-1.9330000000000001</v>
      </c>
      <c r="J21" s="23" t="e">
        <f t="shared" si="3"/>
        <v>#REF!</v>
      </c>
      <c r="K21" s="25"/>
    </row>
    <row r="22" spans="1:11" ht="20.25">
      <c r="A22" s="46">
        <v>26</v>
      </c>
      <c r="B22" s="52" t="s">
        <v>20</v>
      </c>
      <c r="C22" s="27">
        <v>7.0000000000000007E-2</v>
      </c>
      <c r="D22" s="20">
        <v>128.69999999999999</v>
      </c>
      <c r="E22" s="20">
        <v>128.9</v>
      </c>
      <c r="F22" s="22">
        <v>102.9911</v>
      </c>
      <c r="G22" s="21">
        <f t="shared" si="0"/>
        <v>-20.100000000000001</v>
      </c>
      <c r="H22" s="22">
        <f t="shared" si="1"/>
        <v>-20</v>
      </c>
      <c r="I22" s="23">
        <f t="shared" si="2"/>
        <v>-6.2E-2</v>
      </c>
      <c r="J22" s="23" t="e">
        <f t="shared" si="3"/>
        <v>#REF!</v>
      </c>
      <c r="K22" s="25"/>
    </row>
    <row r="23" spans="1:11" ht="20.25">
      <c r="A23" s="46">
        <v>28</v>
      </c>
      <c r="B23" s="52" t="s">
        <v>21</v>
      </c>
      <c r="C23" s="18">
        <v>4.9829999999999997</v>
      </c>
      <c r="D23" s="20">
        <v>139.30000000000001</v>
      </c>
      <c r="E23" s="20">
        <v>139.6</v>
      </c>
      <c r="F23" s="22">
        <v>111.54040000000001</v>
      </c>
      <c r="G23" s="21">
        <f t="shared" si="0"/>
        <v>-20.100000000000001</v>
      </c>
      <c r="H23" s="22">
        <f t="shared" si="1"/>
        <v>-19.899999999999999</v>
      </c>
      <c r="I23" s="23">
        <f t="shared" si="2"/>
        <v>-4.7249999999999996</v>
      </c>
      <c r="J23" s="23" t="e">
        <f t="shared" si="3"/>
        <v>#REF!</v>
      </c>
      <c r="K23" s="25"/>
    </row>
    <row r="24" spans="1:11" ht="40.5">
      <c r="A24" s="46">
        <v>27</v>
      </c>
      <c r="B24" s="41" t="s">
        <v>22</v>
      </c>
      <c r="C24" s="18">
        <v>1.514</v>
      </c>
      <c r="D24" s="20">
        <v>142.6</v>
      </c>
      <c r="E24" s="20">
        <v>143.1</v>
      </c>
      <c r="F24" s="22">
        <v>114.3369</v>
      </c>
      <c r="G24" s="21">
        <f t="shared" si="0"/>
        <v>-20.100000000000001</v>
      </c>
      <c r="H24" s="22">
        <f t="shared" si="1"/>
        <v>-19.8</v>
      </c>
      <c r="I24" s="23" t="e">
        <f>ROUND(((G24-#REF!)*C24/$D$28),3)</f>
        <v>#REF!</v>
      </c>
      <c r="J24" s="23" t="e">
        <f t="shared" si="3"/>
        <v>#REF!</v>
      </c>
      <c r="K24" s="25"/>
    </row>
    <row r="25" spans="1:11" ht="20.25" customHeight="1">
      <c r="A25" s="46">
        <v>29</v>
      </c>
      <c r="B25" s="52" t="s">
        <v>23</v>
      </c>
      <c r="C25" s="18">
        <v>3.512</v>
      </c>
      <c r="D25" s="20">
        <v>150</v>
      </c>
      <c r="E25" s="20">
        <v>150.69999999999999</v>
      </c>
      <c r="F25" s="22">
        <v>120.4093</v>
      </c>
      <c r="G25" s="21">
        <f t="shared" si="0"/>
        <v>-20.100000000000001</v>
      </c>
      <c r="H25" s="22">
        <f t="shared" si="1"/>
        <v>-19.7</v>
      </c>
      <c r="I25" s="23">
        <f>ROUND(((G25-D25)*C25/$D$28),3)</f>
        <v>-3.5539999999999998</v>
      </c>
      <c r="J25" s="23" t="e">
        <f t="shared" si="3"/>
        <v>#REF!</v>
      </c>
      <c r="K25" s="25"/>
    </row>
    <row r="26" spans="1:11" ht="20.25" customHeight="1">
      <c r="A26" s="46">
        <v>30</v>
      </c>
      <c r="B26" s="52" t="s">
        <v>24</v>
      </c>
      <c r="C26" s="18">
        <v>5.1999999999999998E-2</v>
      </c>
      <c r="D26" s="20">
        <v>137.6</v>
      </c>
      <c r="E26" s="20">
        <v>137.80000000000001</v>
      </c>
      <c r="F26" s="22">
        <v>110.10220000000001</v>
      </c>
      <c r="G26" s="21">
        <f t="shared" si="0"/>
        <v>-20.100000000000001</v>
      </c>
      <c r="H26" s="22">
        <f t="shared" si="1"/>
        <v>-20</v>
      </c>
      <c r="I26" s="23">
        <f>ROUND(((G26-D26)*C26/$D$28),3)</f>
        <v>-4.9000000000000002E-2</v>
      </c>
      <c r="J26" s="23" t="e">
        <f t="shared" si="3"/>
        <v>#REF!</v>
      </c>
      <c r="K26" s="25"/>
    </row>
    <row r="27" spans="1:11" ht="21" customHeight="1" thickBot="1">
      <c r="A27" s="54">
        <v>31</v>
      </c>
      <c r="B27" s="52" t="s">
        <v>32</v>
      </c>
      <c r="C27" s="18">
        <v>6.0999999999999999E-2</v>
      </c>
      <c r="D27" s="20">
        <v>130.19999999999999</v>
      </c>
      <c r="E27" s="20">
        <v>130.4</v>
      </c>
      <c r="F27" s="22">
        <v>104.18960000000001</v>
      </c>
      <c r="G27" s="21">
        <f t="shared" si="0"/>
        <v>-20.100000000000001</v>
      </c>
      <c r="H27" s="22">
        <f t="shared" si="1"/>
        <v>-20</v>
      </c>
      <c r="I27" s="23">
        <f>ROUND(((G27-D27)*C27/$D$28),3)</f>
        <v>-5.5E-2</v>
      </c>
      <c r="J27" s="23" t="e">
        <f t="shared" si="3"/>
        <v>#REF!</v>
      </c>
      <c r="K27" s="25">
        <f>ROUND((H21/D21-1)*100,1)</f>
        <v>-114.6</v>
      </c>
    </row>
    <row r="28" spans="1:11" ht="20.25" customHeight="1">
      <c r="A28" s="46" t="s">
        <v>26</v>
      </c>
      <c r="B28" s="52" t="s">
        <v>27</v>
      </c>
      <c r="C28" s="31">
        <v>100</v>
      </c>
      <c r="D28" s="20">
        <v>168.1</v>
      </c>
      <c r="E28" s="22">
        <v>169</v>
      </c>
      <c r="F28" s="22">
        <v>135.03100000000001</v>
      </c>
      <c r="G28" s="21">
        <f t="shared" si="0"/>
        <v>-20.100000000000001</v>
      </c>
      <c r="H28" s="22">
        <f t="shared" si="1"/>
        <v>-19.7</v>
      </c>
      <c r="I28" s="23" t="e">
        <f>SUM(I10:I27)</f>
        <v>#REF!</v>
      </c>
      <c r="J28" s="32" t="e">
        <f>SUM(J10:J27)</f>
        <v>#REF!</v>
      </c>
      <c r="K28" s="25">
        <f>ROUND((H28/D28-1)*100,1)</f>
        <v>-111.7</v>
      </c>
    </row>
    <row r="29" spans="1:11">
      <c r="C29" s="55"/>
      <c r="G29" s="34"/>
      <c r="H29" s="51"/>
    </row>
    <row r="30" spans="1:11" ht="15" hidden="1">
      <c r="C30" s="43"/>
    </row>
    <row r="31" spans="1:11" ht="15" hidden="1">
      <c r="C31" s="44"/>
    </row>
  </sheetData>
  <mergeCells count="12">
    <mergeCell ref="J4:J9"/>
    <mergeCell ref="D7:D9"/>
    <mergeCell ref="A2:J2"/>
    <mergeCell ref="A4:A9"/>
    <mergeCell ref="B4:B9"/>
    <mergeCell ref="C4:C9"/>
    <mergeCell ref="D4:D6"/>
    <mergeCell ref="E4:E6"/>
    <mergeCell ref="F4:F6"/>
    <mergeCell ref="G4:G9"/>
    <mergeCell ref="H4:H9"/>
    <mergeCell ref="I4:I9"/>
  </mergeCells>
  <pageMargins left="0.7" right="0.7" top="0.75" bottom="0.75" header="0.3" footer="0.3"/>
  <pageSetup paperSize="9" scale="78" orientation="portrait" verticalDpi="150" r:id="rId1"/>
  <drawing r:id="rId2"/>
</worksheet>
</file>

<file path=xl/worksheets/sheet5.xml><?xml version="1.0" encoding="utf-8"?>
<worksheet xmlns="http://schemas.openxmlformats.org/spreadsheetml/2006/main" xmlns:r="http://schemas.openxmlformats.org/officeDocument/2006/relationships">
  <dimension ref="A1:O33"/>
  <sheetViews>
    <sheetView rightToLeft="1" view="pageBreakPreview" zoomScaleSheetLayoutView="100" workbookViewId="0">
      <selection activeCell="E10" sqref="E10:E28"/>
    </sheetView>
  </sheetViews>
  <sheetFormatPr defaultRowHeight="12.75"/>
  <cols>
    <col min="1" max="1" width="5.140625" customWidth="1"/>
    <col min="2" max="2" width="34" customWidth="1"/>
    <col min="3" max="3" width="8.140625" customWidth="1"/>
    <col min="4" max="4" width="9.85546875" customWidth="1"/>
    <col min="5" max="5" width="10.140625" customWidth="1"/>
    <col min="6" max="6" width="9.28515625" customWidth="1"/>
    <col min="7" max="7" width="11.7109375" customWidth="1"/>
    <col min="8" max="8" width="12.85546875" customWidth="1"/>
    <col min="9" max="9" width="6.7109375" hidden="1" customWidth="1"/>
    <col min="14" max="14" width="29.140625" customWidth="1"/>
  </cols>
  <sheetData>
    <row r="1" spans="1:14" ht="18.75">
      <c r="A1" s="1"/>
    </row>
    <row r="2" spans="1:14" ht="24.75" customHeight="1">
      <c r="A2" s="109" t="s">
        <v>47</v>
      </c>
      <c r="B2" s="109"/>
      <c r="C2" s="109"/>
      <c r="D2" s="109"/>
      <c r="E2" s="109"/>
      <c r="F2" s="109"/>
      <c r="G2" s="109"/>
      <c r="H2" s="109"/>
      <c r="I2" s="2"/>
    </row>
    <row r="3" spans="1:14" ht="18.75">
      <c r="A3" s="3"/>
      <c r="B3" s="4"/>
      <c r="C3" s="5"/>
      <c r="D3" s="6" t="s">
        <v>0</v>
      </c>
      <c r="E3" s="7"/>
      <c r="F3" s="7"/>
      <c r="I3" s="7"/>
    </row>
    <row r="4" spans="1:14" ht="12.75" customHeight="1">
      <c r="A4" s="110" t="s">
        <v>1</v>
      </c>
      <c r="B4" s="102" t="s">
        <v>2</v>
      </c>
      <c r="C4" s="103" t="s">
        <v>3</v>
      </c>
      <c r="D4" s="95" t="s">
        <v>40</v>
      </c>
      <c r="E4" s="95" t="s">
        <v>42</v>
      </c>
      <c r="F4" s="116" t="s">
        <v>4</v>
      </c>
      <c r="G4" s="107" t="s">
        <v>28</v>
      </c>
      <c r="H4" s="107" t="s">
        <v>29</v>
      </c>
      <c r="I4" s="9"/>
    </row>
    <row r="5" spans="1:14">
      <c r="A5" s="110"/>
      <c r="B5" s="102"/>
      <c r="C5" s="112"/>
      <c r="D5" s="96"/>
      <c r="E5" s="96"/>
      <c r="F5" s="105"/>
      <c r="G5" s="107"/>
      <c r="H5" s="107"/>
      <c r="I5" s="9"/>
    </row>
    <row r="6" spans="1:14">
      <c r="A6" s="110"/>
      <c r="B6" s="102"/>
      <c r="C6" s="112"/>
      <c r="D6" s="104"/>
      <c r="E6" s="104"/>
      <c r="F6" s="105"/>
      <c r="G6" s="107"/>
      <c r="H6" s="107"/>
      <c r="I6" s="9"/>
    </row>
    <row r="7" spans="1:14" ht="12.75" hidden="1" customHeight="1">
      <c r="A7" s="110"/>
      <c r="B7" s="102"/>
      <c r="C7" s="112"/>
      <c r="D7" s="95" t="s">
        <v>40</v>
      </c>
      <c r="E7" s="95" t="s">
        <v>42</v>
      </c>
      <c r="F7" s="105"/>
      <c r="G7" s="107"/>
      <c r="H7" s="107"/>
      <c r="I7" s="9"/>
    </row>
    <row r="8" spans="1:14" ht="12.75" hidden="1" customHeight="1">
      <c r="A8" s="110"/>
      <c r="B8" s="102"/>
      <c r="C8" s="112"/>
      <c r="D8" s="96"/>
      <c r="E8" s="96"/>
      <c r="F8" s="105"/>
      <c r="G8" s="107"/>
      <c r="H8" s="107"/>
      <c r="I8" s="11"/>
    </row>
    <row r="9" spans="1:14" ht="18.75" hidden="1" customHeight="1">
      <c r="A9" s="111"/>
      <c r="B9" s="102"/>
      <c r="C9" s="112"/>
      <c r="D9" s="104"/>
      <c r="E9" s="104"/>
      <c r="F9" s="106"/>
      <c r="G9" s="108"/>
      <c r="H9" s="108"/>
      <c r="I9" s="15"/>
    </row>
    <row r="10" spans="1:14" ht="20.25">
      <c r="A10" s="58">
        <v>10</v>
      </c>
      <c r="B10" s="59" t="s">
        <v>31</v>
      </c>
      <c r="C10" s="31">
        <v>7.5650000000000004</v>
      </c>
      <c r="D10" s="20">
        <v>162.80000000000001</v>
      </c>
      <c r="E10" s="20">
        <v>130.1</v>
      </c>
      <c r="F10" s="37">
        <f t="shared" ref="F10:F28" si="0">ROUND((E10/D10-1)*100,1)</f>
        <v>-20.100000000000001</v>
      </c>
      <c r="G10" s="38">
        <f t="shared" ref="G10:G27" si="1">ROUND(((E10-D10)*C10/$D$28),3)</f>
        <v>-1.464</v>
      </c>
      <c r="H10" s="22">
        <f>ROUND(G10/$G$28*100,1)</f>
        <v>7.3</v>
      </c>
      <c r="I10" s="24"/>
      <c r="N10" s="90"/>
    </row>
    <row r="11" spans="1:14" ht="20.25">
      <c r="A11" s="58">
        <v>11</v>
      </c>
      <c r="B11" s="59" t="s">
        <v>9</v>
      </c>
      <c r="C11" s="31">
        <v>6.3929999999999998</v>
      </c>
      <c r="D11" s="20">
        <v>161.69999999999999</v>
      </c>
      <c r="E11" s="20">
        <v>129.19999999999999</v>
      </c>
      <c r="F11" s="37">
        <f t="shared" si="0"/>
        <v>-20.100000000000001</v>
      </c>
      <c r="G11" s="38">
        <f t="shared" si="1"/>
        <v>-1.2290000000000001</v>
      </c>
      <c r="H11" s="22">
        <f t="shared" ref="H11:H27" si="2">ROUND(G11/$G$28*100,1)</f>
        <v>6.1</v>
      </c>
      <c r="I11" s="24"/>
    </row>
    <row r="12" spans="1:14" ht="20.25">
      <c r="A12" s="58">
        <v>13</v>
      </c>
      <c r="B12" s="59" t="s">
        <v>10</v>
      </c>
      <c r="C12" s="31">
        <v>0.624</v>
      </c>
      <c r="D12" s="20">
        <v>129.6</v>
      </c>
      <c r="E12" s="20">
        <v>103.6</v>
      </c>
      <c r="F12" s="37">
        <f t="shared" si="0"/>
        <v>-20.100000000000001</v>
      </c>
      <c r="G12" s="38">
        <f t="shared" si="1"/>
        <v>-9.6000000000000002E-2</v>
      </c>
      <c r="H12" s="22">
        <f t="shared" si="2"/>
        <v>0.5</v>
      </c>
      <c r="I12" s="25">
        <f t="shared" ref="I12:I20" si="3">ROUND((F12/D12-1)*100,1)</f>
        <v>-115.5</v>
      </c>
    </row>
    <row r="13" spans="1:14" ht="20.25">
      <c r="A13" s="58">
        <v>14</v>
      </c>
      <c r="B13" s="59" t="s">
        <v>11</v>
      </c>
      <c r="C13" s="31">
        <v>0.20899999999999999</v>
      </c>
      <c r="D13" s="20">
        <v>132.69999999999999</v>
      </c>
      <c r="E13" s="20">
        <v>106</v>
      </c>
      <c r="F13" s="37">
        <f t="shared" si="0"/>
        <v>-20.100000000000001</v>
      </c>
      <c r="G13" s="38">
        <f t="shared" si="1"/>
        <v>-3.3000000000000002E-2</v>
      </c>
      <c r="H13" s="22">
        <f t="shared" si="2"/>
        <v>0.2</v>
      </c>
      <c r="I13" s="25">
        <f t="shared" si="3"/>
        <v>-115.1</v>
      </c>
    </row>
    <row r="14" spans="1:14" ht="40.5">
      <c r="A14" s="58">
        <v>15</v>
      </c>
      <c r="B14" s="59" t="s">
        <v>12</v>
      </c>
      <c r="C14" s="31">
        <v>0.111</v>
      </c>
      <c r="D14" s="20">
        <v>127.2</v>
      </c>
      <c r="E14" s="20">
        <v>101.6</v>
      </c>
      <c r="F14" s="37">
        <f t="shared" si="0"/>
        <v>-20.100000000000001</v>
      </c>
      <c r="G14" s="38">
        <f t="shared" si="1"/>
        <v>-1.7000000000000001E-2</v>
      </c>
      <c r="H14" s="22">
        <f t="shared" si="2"/>
        <v>0.1</v>
      </c>
      <c r="I14" s="25">
        <f t="shared" si="3"/>
        <v>-115.8</v>
      </c>
    </row>
    <row r="15" spans="1:14" ht="20.25">
      <c r="A15" s="58">
        <v>17</v>
      </c>
      <c r="B15" s="59" t="s">
        <v>13</v>
      </c>
      <c r="C15" s="31">
        <v>7.9000000000000001E-2</v>
      </c>
      <c r="D15" s="20">
        <v>136</v>
      </c>
      <c r="E15" s="22">
        <v>108.7</v>
      </c>
      <c r="F15" s="37">
        <f t="shared" si="0"/>
        <v>-20.100000000000001</v>
      </c>
      <c r="G15" s="38">
        <f t="shared" si="1"/>
        <v>-1.2999999999999999E-2</v>
      </c>
      <c r="H15" s="22">
        <f t="shared" si="2"/>
        <v>0.1</v>
      </c>
      <c r="I15" s="25">
        <f t="shared" si="3"/>
        <v>-114.8</v>
      </c>
    </row>
    <row r="16" spans="1:14" ht="20.25">
      <c r="A16" s="58">
        <v>18</v>
      </c>
      <c r="B16" s="59" t="s">
        <v>14</v>
      </c>
      <c r="C16" s="31">
        <v>0.32200000000000001</v>
      </c>
      <c r="D16" s="20">
        <v>129.5</v>
      </c>
      <c r="E16" s="20">
        <v>103.5</v>
      </c>
      <c r="F16" s="37">
        <f t="shared" si="0"/>
        <v>-20.100000000000001</v>
      </c>
      <c r="G16" s="38">
        <f t="shared" si="1"/>
        <v>-0.05</v>
      </c>
      <c r="H16" s="22">
        <f t="shared" si="2"/>
        <v>0.2</v>
      </c>
      <c r="I16" s="25">
        <f t="shared" si="3"/>
        <v>-115.5</v>
      </c>
    </row>
    <row r="17" spans="1:15" ht="20.25">
      <c r="A17" s="58">
        <v>19</v>
      </c>
      <c r="B17" s="59" t="s">
        <v>15</v>
      </c>
      <c r="C17" s="31">
        <v>42.161000000000001</v>
      </c>
      <c r="D17" s="20">
        <v>190</v>
      </c>
      <c r="E17" s="22">
        <v>151.80000000000001</v>
      </c>
      <c r="F17" s="37">
        <f t="shared" si="0"/>
        <v>-20.100000000000001</v>
      </c>
      <c r="G17" s="38">
        <f t="shared" si="1"/>
        <v>-9.5299999999999994</v>
      </c>
      <c r="H17" s="22">
        <f t="shared" si="2"/>
        <v>47.4</v>
      </c>
      <c r="I17" s="25">
        <f t="shared" si="3"/>
        <v>-110.6</v>
      </c>
    </row>
    <row r="18" spans="1:15" ht="20.25">
      <c r="A18" s="58">
        <v>20</v>
      </c>
      <c r="B18" s="59" t="s">
        <v>16</v>
      </c>
      <c r="C18" s="61">
        <v>6.05</v>
      </c>
      <c r="D18" s="20">
        <v>151.6</v>
      </c>
      <c r="E18" s="20">
        <v>121.1</v>
      </c>
      <c r="F18" s="37">
        <f t="shared" si="0"/>
        <v>-20.100000000000001</v>
      </c>
      <c r="G18" s="38">
        <f t="shared" si="1"/>
        <v>-1.0920000000000001</v>
      </c>
      <c r="H18" s="22">
        <f t="shared" si="2"/>
        <v>5.4</v>
      </c>
      <c r="I18" s="25">
        <f t="shared" si="3"/>
        <v>-113.3</v>
      </c>
    </row>
    <row r="19" spans="1:15" ht="20.25">
      <c r="A19" s="58">
        <v>22</v>
      </c>
      <c r="B19" s="59" t="s">
        <v>17</v>
      </c>
      <c r="C19" s="31">
        <v>0.64200000000000002</v>
      </c>
      <c r="D19" s="20">
        <v>128.80000000000001</v>
      </c>
      <c r="E19" s="20">
        <v>102.9</v>
      </c>
      <c r="F19" s="37">
        <f t="shared" si="0"/>
        <v>-20.100000000000001</v>
      </c>
      <c r="G19" s="38">
        <f t="shared" si="1"/>
        <v>-9.8000000000000004E-2</v>
      </c>
      <c r="H19" s="22">
        <f t="shared" si="2"/>
        <v>0.5</v>
      </c>
      <c r="I19" s="25">
        <f t="shared" si="3"/>
        <v>-115.6</v>
      </c>
    </row>
    <row r="20" spans="1:15" ht="20.25">
      <c r="A20" s="58">
        <v>23</v>
      </c>
      <c r="B20" s="59" t="s">
        <v>18</v>
      </c>
      <c r="C20" s="31">
        <v>23.56</v>
      </c>
      <c r="D20" s="20">
        <v>157.19999999999999</v>
      </c>
      <c r="E20" s="20">
        <v>125.6</v>
      </c>
      <c r="F20" s="37">
        <f t="shared" si="0"/>
        <v>-20.100000000000001</v>
      </c>
      <c r="G20" s="38">
        <f t="shared" si="1"/>
        <v>-4.4050000000000002</v>
      </c>
      <c r="H20" s="22">
        <f t="shared" si="2"/>
        <v>21.9</v>
      </c>
      <c r="I20" s="25">
        <f t="shared" si="3"/>
        <v>-112.8</v>
      </c>
    </row>
    <row r="21" spans="1:15" ht="20.25">
      <c r="A21" s="58">
        <v>25</v>
      </c>
      <c r="B21" s="59" t="s">
        <v>19</v>
      </c>
      <c r="C21" s="31">
        <v>2.0920000000000001</v>
      </c>
      <c r="D21" s="20">
        <v>135.80000000000001</v>
      </c>
      <c r="E21" s="20">
        <v>108.5</v>
      </c>
      <c r="F21" s="37">
        <f t="shared" si="0"/>
        <v>-20.100000000000001</v>
      </c>
      <c r="G21" s="38">
        <f t="shared" si="1"/>
        <v>-0.33800000000000002</v>
      </c>
      <c r="H21" s="22">
        <f t="shared" si="2"/>
        <v>1.7</v>
      </c>
      <c r="I21" s="25"/>
      <c r="M21" s="39"/>
      <c r="N21" s="60"/>
    </row>
    <row r="22" spans="1:15" ht="20.25">
      <c r="A22" s="58">
        <v>26</v>
      </c>
      <c r="B22" s="59" t="s">
        <v>20</v>
      </c>
      <c r="C22" s="61">
        <v>7.0000000000000007E-2</v>
      </c>
      <c r="D22" s="20">
        <v>128.9</v>
      </c>
      <c r="E22" s="20">
        <v>103</v>
      </c>
      <c r="F22" s="37">
        <f t="shared" si="0"/>
        <v>-20.100000000000001</v>
      </c>
      <c r="G22" s="38">
        <f t="shared" si="1"/>
        <v>-1.0999999999999999E-2</v>
      </c>
      <c r="H22" s="22">
        <f t="shared" si="2"/>
        <v>0.1</v>
      </c>
      <c r="I22" s="25"/>
      <c r="M22" s="39"/>
      <c r="N22" s="60"/>
    </row>
    <row r="23" spans="1:15" ht="20.25">
      <c r="A23" s="58">
        <v>28</v>
      </c>
      <c r="B23" s="40" t="s">
        <v>21</v>
      </c>
      <c r="C23" s="31">
        <v>4.9829999999999997</v>
      </c>
      <c r="D23" s="20">
        <v>139.6</v>
      </c>
      <c r="E23" s="20">
        <v>111.5</v>
      </c>
      <c r="F23" s="37">
        <f t="shared" si="0"/>
        <v>-20.100000000000001</v>
      </c>
      <c r="G23" s="38">
        <f t="shared" si="1"/>
        <v>-0.82899999999999996</v>
      </c>
      <c r="H23" s="22">
        <f t="shared" si="2"/>
        <v>4.0999999999999996</v>
      </c>
      <c r="I23" s="25"/>
      <c r="M23" s="39"/>
      <c r="N23" s="60"/>
      <c r="O23" s="47"/>
    </row>
    <row r="24" spans="1:15" ht="40.5">
      <c r="A24" s="58">
        <v>27</v>
      </c>
      <c r="B24" s="41" t="s">
        <v>22</v>
      </c>
      <c r="C24" s="31">
        <v>1.514</v>
      </c>
      <c r="D24" s="20">
        <v>143.1</v>
      </c>
      <c r="E24" s="20">
        <v>114.3</v>
      </c>
      <c r="F24" s="37">
        <f t="shared" si="0"/>
        <v>-20.100000000000001</v>
      </c>
      <c r="G24" s="38">
        <f t="shared" si="1"/>
        <v>-0.25800000000000001</v>
      </c>
      <c r="H24" s="22">
        <f t="shared" si="2"/>
        <v>1.3</v>
      </c>
      <c r="I24" s="25"/>
      <c r="M24" s="39"/>
      <c r="N24" s="39"/>
    </row>
    <row r="25" spans="1:15" ht="20.25">
      <c r="A25" s="58">
        <v>29</v>
      </c>
      <c r="B25" s="40" t="s">
        <v>23</v>
      </c>
      <c r="C25" s="31">
        <v>3.512</v>
      </c>
      <c r="D25" s="20">
        <v>150.69999999999999</v>
      </c>
      <c r="E25" s="20">
        <v>120.4</v>
      </c>
      <c r="F25" s="37">
        <f t="shared" si="0"/>
        <v>-20.100000000000001</v>
      </c>
      <c r="G25" s="38">
        <f t="shared" si="1"/>
        <v>-0.63</v>
      </c>
      <c r="H25" s="22">
        <f t="shared" si="2"/>
        <v>3.1</v>
      </c>
      <c r="I25" s="25"/>
    </row>
    <row r="26" spans="1:15" ht="20.25">
      <c r="A26" s="58">
        <v>30</v>
      </c>
      <c r="B26" s="40" t="s">
        <v>24</v>
      </c>
      <c r="C26" s="31">
        <v>5.1999999999999998E-2</v>
      </c>
      <c r="D26" s="20">
        <v>137.80000000000001</v>
      </c>
      <c r="E26" s="20">
        <v>110.1</v>
      </c>
      <c r="F26" s="37">
        <f t="shared" si="0"/>
        <v>-20.100000000000001</v>
      </c>
      <c r="G26" s="38">
        <f t="shared" si="1"/>
        <v>-8.9999999999999993E-3</v>
      </c>
      <c r="H26" s="22">
        <f t="shared" si="2"/>
        <v>0</v>
      </c>
      <c r="I26" s="25"/>
    </row>
    <row r="27" spans="1:15" ht="20.25">
      <c r="A27" s="58">
        <v>31</v>
      </c>
      <c r="B27" s="59" t="s">
        <v>25</v>
      </c>
      <c r="C27" s="31">
        <v>6.0999999999999999E-2</v>
      </c>
      <c r="D27" s="20">
        <v>130.4</v>
      </c>
      <c r="E27" s="20">
        <v>104.2</v>
      </c>
      <c r="F27" s="37">
        <f t="shared" si="0"/>
        <v>-20.100000000000001</v>
      </c>
      <c r="G27" s="38">
        <f t="shared" si="1"/>
        <v>-8.9999999999999993E-3</v>
      </c>
      <c r="H27" s="22">
        <f t="shared" si="2"/>
        <v>0</v>
      </c>
      <c r="I27" s="25">
        <f>ROUND((F21/D21-1)*100,1)</f>
        <v>-114.8</v>
      </c>
    </row>
    <row r="28" spans="1:15" ht="18.75">
      <c r="A28" s="58" t="s">
        <v>26</v>
      </c>
      <c r="B28" s="57" t="s">
        <v>27</v>
      </c>
      <c r="C28" s="31">
        <v>100</v>
      </c>
      <c r="D28" s="22">
        <v>169</v>
      </c>
      <c r="E28" s="22">
        <v>135</v>
      </c>
      <c r="F28" s="37">
        <f t="shared" si="0"/>
        <v>-20.100000000000001</v>
      </c>
      <c r="G28" s="38">
        <f>SUM(G10:G27)</f>
        <v>-20.111000000000001</v>
      </c>
      <c r="H28" s="42">
        <f>SUM(H10:H27)</f>
        <v>99.999999999999972</v>
      </c>
      <c r="I28" s="25">
        <f>ROUND((F28/D28-1)*100,1)</f>
        <v>-111.9</v>
      </c>
    </row>
    <row r="29" spans="1:15">
      <c r="C29" s="51"/>
      <c r="D29" s="56"/>
      <c r="E29" s="56"/>
      <c r="F29" s="51"/>
      <c r="G29" s="51"/>
      <c r="H29" s="51"/>
    </row>
    <row r="30" spans="1:15" ht="15" hidden="1">
      <c r="C30" s="43"/>
    </row>
    <row r="31" spans="1:15" ht="15" hidden="1">
      <c r="C31" s="44"/>
    </row>
    <row r="33" spans="5:6">
      <c r="E33" s="47"/>
      <c r="F33" s="45"/>
    </row>
  </sheetData>
  <mergeCells count="11">
    <mergeCell ref="H4:H9"/>
    <mergeCell ref="A4:A9"/>
    <mergeCell ref="A2:H2"/>
    <mergeCell ref="C4:C9"/>
    <mergeCell ref="B4:B9"/>
    <mergeCell ref="F4:F9"/>
    <mergeCell ref="G4:G9"/>
    <mergeCell ref="D4:D6"/>
    <mergeCell ref="E4:E6"/>
    <mergeCell ref="D7:D9"/>
    <mergeCell ref="E7:E9"/>
  </mergeCells>
  <pageMargins left="0.7" right="0.7" top="0.75" bottom="0.75" header="0.3" footer="0.3"/>
  <pageSetup paperSize="9" scale="84" orientation="portrait" verticalDpi="150" r:id="rId1"/>
  <drawing r:id="rId2"/>
</worksheet>
</file>

<file path=xl/worksheets/sheet6.xml><?xml version="1.0" encoding="utf-8"?>
<worksheet xmlns="http://schemas.openxmlformats.org/spreadsheetml/2006/main" xmlns:r="http://schemas.openxmlformats.org/officeDocument/2006/relationships">
  <dimension ref="A1:N34"/>
  <sheetViews>
    <sheetView rightToLeft="1" view="pageBreakPreview" zoomScaleSheetLayoutView="100" workbookViewId="0">
      <selection activeCell="H21" sqref="H21"/>
    </sheetView>
  </sheetViews>
  <sheetFormatPr defaultRowHeight="12.75"/>
  <cols>
    <col min="1" max="1" width="5.140625" customWidth="1"/>
    <col min="2" max="2" width="35.28515625" customWidth="1"/>
    <col min="3" max="3" width="7.140625" customWidth="1"/>
    <col min="4" max="5" width="10.7109375" customWidth="1"/>
    <col min="6" max="6" width="8" customWidth="1"/>
    <col min="7" max="7" width="10.85546875" customWidth="1"/>
    <col min="8" max="8" width="13.85546875" customWidth="1"/>
    <col min="9" max="9" width="2.7109375" hidden="1" customWidth="1"/>
  </cols>
  <sheetData>
    <row r="1" spans="1:9" ht="18.75">
      <c r="A1" s="1"/>
    </row>
    <row r="2" spans="1:9" ht="24.75">
      <c r="A2" s="109" t="s">
        <v>48</v>
      </c>
      <c r="B2" s="109"/>
      <c r="C2" s="109"/>
      <c r="D2" s="109"/>
      <c r="E2" s="109"/>
      <c r="F2" s="109"/>
      <c r="G2" s="109"/>
      <c r="H2" s="109"/>
      <c r="I2" s="2"/>
    </row>
    <row r="3" spans="1:9" ht="18.75">
      <c r="A3" s="3"/>
      <c r="B3" s="4"/>
      <c r="C3" s="5"/>
      <c r="D3" s="6" t="s">
        <v>0</v>
      </c>
      <c r="E3" s="7"/>
      <c r="F3" s="7"/>
      <c r="I3" s="7"/>
    </row>
    <row r="4" spans="1:9" ht="12.75" customHeight="1">
      <c r="A4" s="110" t="s">
        <v>1</v>
      </c>
      <c r="B4" s="102" t="s">
        <v>2</v>
      </c>
      <c r="C4" s="102" t="s">
        <v>3</v>
      </c>
      <c r="D4" s="118" t="s">
        <v>38</v>
      </c>
      <c r="E4" s="95" t="s">
        <v>42</v>
      </c>
      <c r="F4" s="105" t="s">
        <v>5</v>
      </c>
      <c r="G4" s="107" t="s">
        <v>6</v>
      </c>
      <c r="H4" s="107" t="s">
        <v>7</v>
      </c>
      <c r="I4" s="9"/>
    </row>
    <row r="5" spans="1:9">
      <c r="A5" s="110"/>
      <c r="B5" s="102"/>
      <c r="C5" s="102"/>
      <c r="D5" s="119"/>
      <c r="E5" s="96"/>
      <c r="F5" s="105"/>
      <c r="G5" s="107"/>
      <c r="H5" s="107"/>
      <c r="I5" s="9"/>
    </row>
    <row r="6" spans="1:9">
      <c r="A6" s="110"/>
      <c r="B6" s="102"/>
      <c r="C6" s="102"/>
      <c r="D6" s="119"/>
      <c r="E6" s="104"/>
      <c r="F6" s="105"/>
      <c r="G6" s="107"/>
      <c r="H6" s="107"/>
      <c r="I6" s="9"/>
    </row>
    <row r="7" spans="1:9" ht="12.75" hidden="1" customHeight="1">
      <c r="A7" s="110"/>
      <c r="B7" s="102"/>
      <c r="C7" s="102"/>
      <c r="D7" s="119"/>
      <c r="E7" s="95" t="s">
        <v>42</v>
      </c>
      <c r="F7" s="105"/>
      <c r="G7" s="107"/>
      <c r="H7" s="107"/>
      <c r="I7" s="9"/>
    </row>
    <row r="8" spans="1:9" ht="12.75" hidden="1" customHeight="1">
      <c r="A8" s="110"/>
      <c r="B8" s="102"/>
      <c r="C8" s="102"/>
      <c r="D8" s="119"/>
      <c r="E8" s="96"/>
      <c r="F8" s="105"/>
      <c r="G8" s="107"/>
      <c r="H8" s="107"/>
      <c r="I8" s="11"/>
    </row>
    <row r="9" spans="1:9" ht="18.75" hidden="1" customHeight="1">
      <c r="A9" s="111"/>
      <c r="B9" s="102"/>
      <c r="C9" s="103"/>
      <c r="D9" s="119"/>
      <c r="E9" s="104"/>
      <c r="F9" s="106"/>
      <c r="G9" s="108"/>
      <c r="H9" s="108"/>
      <c r="I9" s="15"/>
    </row>
    <row r="10" spans="1:9" ht="20.25">
      <c r="A10" s="58">
        <v>10</v>
      </c>
      <c r="B10" s="59" t="s">
        <v>31</v>
      </c>
      <c r="C10" s="18">
        <v>7.5650000000000004</v>
      </c>
      <c r="D10" s="20">
        <v>161.80000000000001</v>
      </c>
      <c r="E10" s="20">
        <v>130.1</v>
      </c>
      <c r="F10" s="37">
        <f t="shared" ref="F10:F28" si="0">ROUND((E10/D10-1)*100,1)</f>
        <v>-19.600000000000001</v>
      </c>
      <c r="G10" s="38">
        <f t="shared" ref="G10:G27" si="1">ROUND(((E10-D10)*C10/$D$28),3)</f>
        <v>-1.427</v>
      </c>
      <c r="H10" s="22">
        <f t="shared" ref="H10:H27" si="2">ROUND(G10/$G$28*100,3)</f>
        <v>7.266</v>
      </c>
      <c r="I10" s="24"/>
    </row>
    <row r="11" spans="1:9" ht="20.25">
      <c r="A11" s="58">
        <v>11</v>
      </c>
      <c r="B11" s="59" t="s">
        <v>9</v>
      </c>
      <c r="C11" s="18">
        <v>6.3929999999999998</v>
      </c>
      <c r="D11" s="20">
        <v>160.6</v>
      </c>
      <c r="E11" s="20">
        <v>129.19999999999999</v>
      </c>
      <c r="F11" s="37">
        <f t="shared" si="0"/>
        <v>-19.600000000000001</v>
      </c>
      <c r="G11" s="38">
        <f t="shared" si="1"/>
        <v>-1.194</v>
      </c>
      <c r="H11" s="22">
        <f t="shared" si="2"/>
        <v>6.08</v>
      </c>
      <c r="I11" s="24"/>
    </row>
    <row r="12" spans="1:9" ht="20.25">
      <c r="A12" s="58">
        <v>13</v>
      </c>
      <c r="B12" s="59" t="s">
        <v>10</v>
      </c>
      <c r="C12" s="18">
        <v>0.624</v>
      </c>
      <c r="D12" s="22">
        <v>129.1</v>
      </c>
      <c r="E12" s="20">
        <v>103.6</v>
      </c>
      <c r="F12" s="37">
        <f t="shared" si="0"/>
        <v>-19.8</v>
      </c>
      <c r="G12" s="38">
        <f t="shared" si="1"/>
        <v>-9.5000000000000001E-2</v>
      </c>
      <c r="H12" s="22">
        <f t="shared" si="2"/>
        <v>0.48399999999999999</v>
      </c>
      <c r="I12" s="25">
        <f t="shared" ref="I12:I20" si="3">ROUND((F12/D12-1)*100,1)</f>
        <v>-115.3</v>
      </c>
    </row>
    <row r="13" spans="1:9" ht="20.25">
      <c r="A13" s="58">
        <v>14</v>
      </c>
      <c r="B13" s="59" t="s">
        <v>11</v>
      </c>
      <c r="C13" s="18">
        <v>0.20899999999999999</v>
      </c>
      <c r="D13" s="20">
        <v>132.19999999999999</v>
      </c>
      <c r="E13" s="20">
        <v>106</v>
      </c>
      <c r="F13" s="37">
        <f t="shared" si="0"/>
        <v>-19.8</v>
      </c>
      <c r="G13" s="38">
        <f t="shared" si="1"/>
        <v>-3.3000000000000002E-2</v>
      </c>
      <c r="H13" s="22">
        <f t="shared" si="2"/>
        <v>0.16800000000000001</v>
      </c>
      <c r="I13" s="25">
        <f t="shared" si="3"/>
        <v>-115</v>
      </c>
    </row>
    <row r="14" spans="1:9" ht="40.5">
      <c r="A14" s="58">
        <v>15</v>
      </c>
      <c r="B14" s="59" t="s">
        <v>12</v>
      </c>
      <c r="C14" s="18">
        <v>0.111</v>
      </c>
      <c r="D14" s="20">
        <v>126.8</v>
      </c>
      <c r="E14" s="20">
        <v>101.6</v>
      </c>
      <c r="F14" s="37">
        <f t="shared" si="0"/>
        <v>-19.899999999999999</v>
      </c>
      <c r="G14" s="38">
        <f t="shared" si="1"/>
        <v>-1.7000000000000001E-2</v>
      </c>
      <c r="H14" s="22">
        <f t="shared" si="2"/>
        <v>8.6999999999999994E-2</v>
      </c>
      <c r="I14" s="25">
        <f t="shared" si="3"/>
        <v>-115.7</v>
      </c>
    </row>
    <row r="15" spans="1:9" ht="20.25">
      <c r="A15" s="58">
        <v>17</v>
      </c>
      <c r="B15" s="59" t="s">
        <v>13</v>
      </c>
      <c r="C15" s="18">
        <v>7.9000000000000001E-2</v>
      </c>
      <c r="D15" s="20">
        <v>135.4</v>
      </c>
      <c r="E15" s="22">
        <v>108.7</v>
      </c>
      <c r="F15" s="37">
        <f t="shared" si="0"/>
        <v>-19.7</v>
      </c>
      <c r="G15" s="38">
        <f t="shared" si="1"/>
        <v>-1.2999999999999999E-2</v>
      </c>
      <c r="H15" s="22">
        <f t="shared" si="2"/>
        <v>6.6000000000000003E-2</v>
      </c>
      <c r="I15" s="25">
        <f t="shared" si="3"/>
        <v>-114.5</v>
      </c>
    </row>
    <row r="16" spans="1:9" ht="20.25">
      <c r="A16" s="58">
        <v>18</v>
      </c>
      <c r="B16" s="59" t="s">
        <v>14</v>
      </c>
      <c r="C16" s="18">
        <v>0.32200000000000001</v>
      </c>
      <c r="D16" s="20">
        <v>128.9</v>
      </c>
      <c r="E16" s="20">
        <v>103.5</v>
      </c>
      <c r="F16" s="37">
        <f t="shared" si="0"/>
        <v>-19.7</v>
      </c>
      <c r="G16" s="38">
        <f t="shared" si="1"/>
        <v>-4.9000000000000002E-2</v>
      </c>
      <c r="H16" s="22">
        <f t="shared" si="2"/>
        <v>0.25</v>
      </c>
      <c r="I16" s="25">
        <f t="shared" si="3"/>
        <v>-115.3</v>
      </c>
    </row>
    <row r="17" spans="1:14" ht="20.25">
      <c r="A17" s="58">
        <v>19</v>
      </c>
      <c r="B17" s="59" t="s">
        <v>15</v>
      </c>
      <c r="C17" s="18">
        <v>42.161000000000001</v>
      </c>
      <c r="D17" s="20">
        <v>188.8</v>
      </c>
      <c r="E17" s="22">
        <v>151.80000000000001</v>
      </c>
      <c r="F17" s="37">
        <f t="shared" si="0"/>
        <v>-19.600000000000001</v>
      </c>
      <c r="G17" s="38">
        <f t="shared" si="1"/>
        <v>-9.2799999999999994</v>
      </c>
      <c r="H17" s="22">
        <f t="shared" si="2"/>
        <v>47.253</v>
      </c>
      <c r="I17" s="25">
        <f t="shared" si="3"/>
        <v>-110.4</v>
      </c>
    </row>
    <row r="18" spans="1:14" ht="20.25">
      <c r="A18" s="58">
        <v>20</v>
      </c>
      <c r="B18" s="59" t="s">
        <v>16</v>
      </c>
      <c r="C18" s="27">
        <v>6.05</v>
      </c>
      <c r="D18" s="20">
        <v>150.5</v>
      </c>
      <c r="E18" s="20">
        <v>121.1</v>
      </c>
      <c r="F18" s="37">
        <f t="shared" si="0"/>
        <v>-19.5</v>
      </c>
      <c r="G18" s="38">
        <f t="shared" si="1"/>
        <v>-1.0580000000000001</v>
      </c>
      <c r="H18" s="22">
        <f t="shared" si="2"/>
        <v>5.3869999999999996</v>
      </c>
      <c r="I18" s="25">
        <f t="shared" si="3"/>
        <v>-113</v>
      </c>
    </row>
    <row r="19" spans="1:14" ht="20.25">
      <c r="A19" s="58">
        <v>22</v>
      </c>
      <c r="B19" s="59" t="s">
        <v>17</v>
      </c>
      <c r="C19" s="18">
        <v>0.64200000000000002</v>
      </c>
      <c r="D19" s="20">
        <v>128.5</v>
      </c>
      <c r="E19" s="20">
        <v>102.9</v>
      </c>
      <c r="F19" s="37">
        <f t="shared" si="0"/>
        <v>-19.899999999999999</v>
      </c>
      <c r="G19" s="38">
        <f t="shared" si="1"/>
        <v>-9.8000000000000004E-2</v>
      </c>
      <c r="H19" s="22">
        <f t="shared" si="2"/>
        <v>0.499</v>
      </c>
      <c r="I19" s="25">
        <f t="shared" si="3"/>
        <v>-115.5</v>
      </c>
    </row>
    <row r="20" spans="1:14" ht="20.25">
      <c r="A20" s="58">
        <v>23</v>
      </c>
      <c r="B20" s="59" t="s">
        <v>18</v>
      </c>
      <c r="C20" s="18">
        <v>23.56</v>
      </c>
      <c r="D20" s="20">
        <v>156.4</v>
      </c>
      <c r="E20" s="20">
        <v>125.6</v>
      </c>
      <c r="F20" s="37">
        <f t="shared" si="0"/>
        <v>-19.7</v>
      </c>
      <c r="G20" s="38">
        <f t="shared" si="1"/>
        <v>-4.3170000000000002</v>
      </c>
      <c r="H20" s="22">
        <f t="shared" si="2"/>
        <v>21.981999999999999</v>
      </c>
      <c r="I20" s="25">
        <f t="shared" si="3"/>
        <v>-112.6</v>
      </c>
    </row>
    <row r="21" spans="1:14" ht="20.25">
      <c r="A21" s="58">
        <v>25</v>
      </c>
      <c r="B21" s="59" t="s">
        <v>19</v>
      </c>
      <c r="C21" s="18">
        <v>2.0920000000000001</v>
      </c>
      <c r="D21" s="20">
        <v>135.19999999999999</v>
      </c>
      <c r="E21" s="20">
        <v>108.5</v>
      </c>
      <c r="F21" s="37">
        <f t="shared" si="0"/>
        <v>-19.7</v>
      </c>
      <c r="G21" s="38">
        <f t="shared" si="1"/>
        <v>-0.33200000000000002</v>
      </c>
      <c r="H21" s="22">
        <f t="shared" si="2"/>
        <v>1.6910000000000001</v>
      </c>
      <c r="I21" s="25"/>
    </row>
    <row r="22" spans="1:14" ht="20.25">
      <c r="A22" s="58">
        <v>26</v>
      </c>
      <c r="B22" s="59" t="s">
        <v>20</v>
      </c>
      <c r="C22" s="27">
        <v>7.0000000000000007E-2</v>
      </c>
      <c r="D22" s="20">
        <v>128.69999999999999</v>
      </c>
      <c r="E22" s="20">
        <v>103</v>
      </c>
      <c r="F22" s="37">
        <f t="shared" si="0"/>
        <v>-20</v>
      </c>
      <c r="G22" s="38">
        <f t="shared" si="1"/>
        <v>-1.0999999999999999E-2</v>
      </c>
      <c r="H22" s="22">
        <f t="shared" si="2"/>
        <v>5.6000000000000001E-2</v>
      </c>
      <c r="I22" s="25"/>
      <c r="L22" s="64"/>
      <c r="M22" s="60"/>
      <c r="N22" s="39"/>
    </row>
    <row r="23" spans="1:14" ht="20.25">
      <c r="A23" s="58">
        <v>28</v>
      </c>
      <c r="B23" s="40" t="s">
        <v>21</v>
      </c>
      <c r="C23" s="18">
        <v>4.9829999999999997</v>
      </c>
      <c r="D23" s="20">
        <v>139.30000000000001</v>
      </c>
      <c r="E23" s="20">
        <v>111.5</v>
      </c>
      <c r="F23" s="37">
        <f t="shared" si="0"/>
        <v>-20</v>
      </c>
      <c r="G23" s="38">
        <f t="shared" si="1"/>
        <v>-0.82399999999999995</v>
      </c>
      <c r="H23" s="22">
        <f t="shared" si="2"/>
        <v>4.1959999999999997</v>
      </c>
      <c r="I23" s="25"/>
    </row>
    <row r="24" spans="1:14" ht="40.5">
      <c r="A24" s="58">
        <v>27</v>
      </c>
      <c r="B24" s="41" t="s">
        <v>22</v>
      </c>
      <c r="C24" s="18">
        <v>1.514</v>
      </c>
      <c r="D24" s="20">
        <v>142.6</v>
      </c>
      <c r="E24" s="20">
        <v>114.3</v>
      </c>
      <c r="F24" s="37">
        <f t="shared" si="0"/>
        <v>-19.8</v>
      </c>
      <c r="G24" s="38">
        <f t="shared" si="1"/>
        <v>-0.255</v>
      </c>
      <c r="H24" s="22">
        <f t="shared" si="2"/>
        <v>1.298</v>
      </c>
      <c r="I24" s="25"/>
      <c r="L24" s="47"/>
    </row>
    <row r="25" spans="1:14" ht="20.25">
      <c r="A25" s="58">
        <v>29</v>
      </c>
      <c r="B25" s="40" t="s">
        <v>23</v>
      </c>
      <c r="C25" s="18">
        <v>3.512</v>
      </c>
      <c r="D25" s="20">
        <v>150</v>
      </c>
      <c r="E25" s="20">
        <v>120.4</v>
      </c>
      <c r="F25" s="37">
        <f t="shared" si="0"/>
        <v>-19.7</v>
      </c>
      <c r="G25" s="38">
        <f t="shared" si="1"/>
        <v>-0.61799999999999999</v>
      </c>
      <c r="H25" s="22">
        <f t="shared" si="2"/>
        <v>3.1469999999999998</v>
      </c>
      <c r="I25" s="25"/>
      <c r="L25" s="47"/>
    </row>
    <row r="26" spans="1:14" ht="20.25">
      <c r="A26" s="58">
        <v>30</v>
      </c>
      <c r="B26" s="40" t="s">
        <v>24</v>
      </c>
      <c r="C26" s="18">
        <v>5.1999999999999998E-2</v>
      </c>
      <c r="D26" s="20">
        <v>137.6</v>
      </c>
      <c r="E26" s="20">
        <v>110.1</v>
      </c>
      <c r="F26" s="37">
        <f t="shared" si="0"/>
        <v>-20</v>
      </c>
      <c r="G26" s="38">
        <f t="shared" si="1"/>
        <v>-8.9999999999999993E-3</v>
      </c>
      <c r="H26" s="22">
        <f t="shared" si="2"/>
        <v>4.5999999999999999E-2</v>
      </c>
      <c r="I26" s="25"/>
      <c r="L26" s="47"/>
    </row>
    <row r="27" spans="1:14" ht="20.25">
      <c r="A27" s="58">
        <v>31</v>
      </c>
      <c r="B27" s="59" t="s">
        <v>25</v>
      </c>
      <c r="C27" s="18">
        <v>6.0999999999999999E-2</v>
      </c>
      <c r="D27" s="20">
        <v>130.19999999999999</v>
      </c>
      <c r="E27" s="20">
        <v>104.2</v>
      </c>
      <c r="F27" s="37">
        <f t="shared" si="0"/>
        <v>-20</v>
      </c>
      <c r="G27" s="38">
        <f t="shared" si="1"/>
        <v>-8.9999999999999993E-3</v>
      </c>
      <c r="H27" s="22">
        <f t="shared" si="2"/>
        <v>4.5999999999999999E-2</v>
      </c>
      <c r="I27" s="25">
        <f>ROUND((F21/D21-1)*100,1)</f>
        <v>-114.6</v>
      </c>
    </row>
    <row r="28" spans="1:14" ht="18.75">
      <c r="A28" s="58" t="s">
        <v>26</v>
      </c>
      <c r="B28" s="63" t="s">
        <v>27</v>
      </c>
      <c r="C28" s="62">
        <v>100</v>
      </c>
      <c r="D28" s="20">
        <v>168.1</v>
      </c>
      <c r="E28" s="22">
        <v>135</v>
      </c>
      <c r="F28" s="37">
        <f t="shared" si="0"/>
        <v>-19.7</v>
      </c>
      <c r="G28" s="38">
        <f>SUM(G10:G27)</f>
        <v>-19.638999999999999</v>
      </c>
      <c r="H28" s="42">
        <f>SUM(H10:H27)</f>
        <v>100.00200000000001</v>
      </c>
      <c r="I28" s="25">
        <f>ROUND((F28/D28-1)*100,1)</f>
        <v>-111.7</v>
      </c>
    </row>
    <row r="29" spans="1:14" ht="11.25" customHeight="1"/>
    <row r="30" spans="1:14" ht="15" hidden="1">
      <c r="C30" s="43"/>
    </row>
    <row r="31" spans="1:14" ht="15" hidden="1">
      <c r="C31" s="44"/>
    </row>
    <row r="34" spans="4:5">
      <c r="D34" s="45"/>
      <c r="E34" s="45"/>
    </row>
  </sheetData>
  <mergeCells count="10">
    <mergeCell ref="H4:H9"/>
    <mergeCell ref="A4:A9"/>
    <mergeCell ref="A2:H2"/>
    <mergeCell ref="C4:C9"/>
    <mergeCell ref="D4:D9"/>
    <mergeCell ref="B4:B9"/>
    <mergeCell ref="F4:F9"/>
    <mergeCell ref="G4:G9"/>
    <mergeCell ref="E4:E6"/>
    <mergeCell ref="E7:E9"/>
  </mergeCells>
  <pageMargins left="0.7" right="0.7" top="0.75" bottom="0.75" header="0.3" footer="0.3"/>
  <pageSetup paperSize="9" scale="84" orientation="portrait" verticalDpi="150" r:id="rId1"/>
  <drawing r:id="rId2"/>
</worksheet>
</file>

<file path=xl/worksheets/sheet7.xml><?xml version="1.0" encoding="utf-8"?>
<worksheet xmlns="http://schemas.openxmlformats.org/spreadsheetml/2006/main" xmlns:r="http://schemas.openxmlformats.org/officeDocument/2006/relationships">
  <dimension ref="A1:R31"/>
  <sheetViews>
    <sheetView rightToLeft="1" view="pageBreakPreview" topLeftCell="A2" zoomScaleSheetLayoutView="100" workbookViewId="0">
      <selection activeCell="B20" sqref="B20:H20"/>
    </sheetView>
  </sheetViews>
  <sheetFormatPr defaultRowHeight="12.75"/>
  <cols>
    <col min="1" max="1" width="4.85546875" customWidth="1"/>
    <col min="2" max="2" width="34.140625" customWidth="1"/>
    <col min="3" max="3" width="8.140625" customWidth="1"/>
    <col min="4" max="4" width="11.28515625" customWidth="1"/>
    <col min="5" max="5" width="10.85546875" customWidth="1"/>
    <col min="6" max="6" width="11" customWidth="1"/>
    <col min="7" max="7" width="11.140625" customWidth="1"/>
    <col min="8" max="8" width="11.42578125" customWidth="1"/>
    <col min="9" max="10" width="8" hidden="1" customWidth="1"/>
    <col min="11" max="11" width="15.85546875" hidden="1" customWidth="1"/>
  </cols>
  <sheetData>
    <row r="1" spans="1:11" ht="18.75" hidden="1">
      <c r="A1" s="1"/>
    </row>
    <row r="2" spans="1:11" ht="34.5" customHeight="1">
      <c r="A2" s="120" t="s">
        <v>49</v>
      </c>
      <c r="B2" s="120"/>
      <c r="C2" s="120"/>
      <c r="D2" s="120"/>
      <c r="E2" s="120"/>
      <c r="F2" s="120"/>
      <c r="G2" s="120"/>
      <c r="H2" s="120"/>
      <c r="I2" s="120"/>
      <c r="J2" s="120"/>
      <c r="K2" s="2"/>
    </row>
    <row r="3" spans="1:11" ht="18.75">
      <c r="A3" s="3"/>
      <c r="B3" s="4"/>
      <c r="C3" s="5"/>
      <c r="D3" s="6" t="s">
        <v>0</v>
      </c>
      <c r="E3" s="7"/>
      <c r="F3" s="7"/>
      <c r="H3" s="7"/>
      <c r="K3" s="7"/>
    </row>
    <row r="4" spans="1:11" ht="12.75" customHeight="1">
      <c r="A4" s="110" t="s">
        <v>1</v>
      </c>
      <c r="B4" s="102" t="s">
        <v>33</v>
      </c>
      <c r="C4" s="102" t="s">
        <v>3</v>
      </c>
      <c r="D4" s="95" t="s">
        <v>41</v>
      </c>
      <c r="E4" s="95" t="s">
        <v>40</v>
      </c>
      <c r="F4" s="95" t="s">
        <v>42</v>
      </c>
      <c r="G4" s="105" t="s">
        <v>4</v>
      </c>
      <c r="H4" s="105" t="s">
        <v>5</v>
      </c>
      <c r="I4" s="94" t="s">
        <v>6</v>
      </c>
      <c r="J4" s="94" t="s">
        <v>7</v>
      </c>
      <c r="K4" s="9"/>
    </row>
    <row r="5" spans="1:11">
      <c r="A5" s="110"/>
      <c r="B5" s="102"/>
      <c r="C5" s="102"/>
      <c r="D5" s="96"/>
      <c r="E5" s="96"/>
      <c r="F5" s="96"/>
      <c r="G5" s="105"/>
      <c r="H5" s="105"/>
      <c r="I5" s="94"/>
      <c r="J5" s="94"/>
      <c r="K5" s="9"/>
    </row>
    <row r="6" spans="1:11">
      <c r="A6" s="110"/>
      <c r="B6" s="102"/>
      <c r="C6" s="102"/>
      <c r="D6" s="104"/>
      <c r="E6" s="104"/>
      <c r="F6" s="104"/>
      <c r="G6" s="105"/>
      <c r="H6" s="105"/>
      <c r="I6" s="94"/>
      <c r="J6" s="94"/>
      <c r="K6" s="9"/>
    </row>
    <row r="7" spans="1:11" ht="18.75" hidden="1">
      <c r="A7" s="110"/>
      <c r="B7" s="102"/>
      <c r="C7" s="102"/>
      <c r="D7" s="8"/>
      <c r="E7" s="10"/>
      <c r="F7" s="10"/>
      <c r="G7" s="105"/>
      <c r="H7" s="105"/>
      <c r="I7" s="94"/>
      <c r="J7" s="94"/>
      <c r="K7" s="9"/>
    </row>
    <row r="8" spans="1:11" ht="18.75" hidden="1">
      <c r="A8" s="110"/>
      <c r="B8" s="102"/>
      <c r="C8" s="102"/>
      <c r="D8" s="8"/>
      <c r="E8" s="10"/>
      <c r="F8" s="10"/>
      <c r="G8" s="105"/>
      <c r="H8" s="105"/>
      <c r="I8" s="94"/>
      <c r="J8" s="94"/>
      <c r="K8" s="11"/>
    </row>
    <row r="9" spans="1:11" ht="18.75" hidden="1">
      <c r="A9" s="111"/>
      <c r="B9" s="103"/>
      <c r="C9" s="103"/>
      <c r="D9" s="12"/>
      <c r="E9" s="14"/>
      <c r="F9" s="14"/>
      <c r="G9" s="106"/>
      <c r="H9" s="106"/>
      <c r="I9" s="94"/>
      <c r="J9" s="94"/>
      <c r="K9" s="15"/>
    </row>
    <row r="10" spans="1:11" ht="21">
      <c r="A10" s="46">
        <v>10</v>
      </c>
      <c r="B10" s="69" t="s">
        <v>31</v>
      </c>
      <c r="C10" s="18">
        <v>7.5650000000000004</v>
      </c>
      <c r="D10" s="20">
        <v>139.9</v>
      </c>
      <c r="E10" s="20">
        <v>140.9</v>
      </c>
      <c r="F10" s="22">
        <v>108.49300000000001</v>
      </c>
      <c r="G10" s="68">
        <f t="shared" ref="G10:G28" si="0">ROUND(((F10/E10)-1)*100,1)</f>
        <v>-23</v>
      </c>
      <c r="H10" s="65">
        <f t="shared" ref="H10:H28" si="1">ROUND(((F10/D10)-1)*100,1)</f>
        <v>-22.4</v>
      </c>
      <c r="I10" s="23" t="e">
        <f>ROUND(((G10-#REF!)*C10/#REF!),3)</f>
        <v>#REF!</v>
      </c>
      <c r="J10" s="23" t="e">
        <f>ROUND(I10/$I$28*100,3)</f>
        <v>#REF!</v>
      </c>
      <c r="K10" s="24"/>
    </row>
    <row r="11" spans="1:11" ht="21">
      <c r="A11" s="46">
        <v>11</v>
      </c>
      <c r="B11" s="69" t="s">
        <v>9</v>
      </c>
      <c r="C11" s="18">
        <v>6.3929999999999998</v>
      </c>
      <c r="D11" s="20">
        <v>293.60000000000002</v>
      </c>
      <c r="E11" s="22">
        <v>295</v>
      </c>
      <c r="F11" s="22">
        <v>227.15</v>
      </c>
      <c r="G11" s="68">
        <f t="shared" si="0"/>
        <v>-23</v>
      </c>
      <c r="H11" s="65">
        <f t="shared" si="1"/>
        <v>-22.6</v>
      </c>
      <c r="I11" s="23"/>
      <c r="J11" s="23"/>
      <c r="K11" s="24"/>
    </row>
    <row r="12" spans="1:11" ht="21">
      <c r="A12" s="46">
        <v>13</v>
      </c>
      <c r="B12" s="69" t="s">
        <v>10</v>
      </c>
      <c r="C12" s="18">
        <v>0.624</v>
      </c>
      <c r="D12" s="20">
        <v>263.89999999999998</v>
      </c>
      <c r="E12" s="20">
        <v>264.3</v>
      </c>
      <c r="F12" s="22">
        <v>203.51100000000002</v>
      </c>
      <c r="G12" s="68">
        <f t="shared" si="0"/>
        <v>-23</v>
      </c>
      <c r="H12" s="65">
        <f t="shared" si="1"/>
        <v>-22.9</v>
      </c>
      <c r="I12" s="23" t="e">
        <f>ROUND(((G12-#REF!)*C12/#REF!),3)</f>
        <v>#REF!</v>
      </c>
      <c r="J12" s="23" t="e">
        <f t="shared" ref="J12:J27" si="2">ROUND(I12/$I$28*100,3)</f>
        <v>#REF!</v>
      </c>
      <c r="K12" s="25" t="e">
        <f>ROUND((H12/#REF!-1)*100,1)</f>
        <v>#REF!</v>
      </c>
    </row>
    <row r="13" spans="1:11" ht="21">
      <c r="A13" s="46">
        <v>14</v>
      </c>
      <c r="B13" s="69" t="s">
        <v>11</v>
      </c>
      <c r="C13" s="18">
        <v>0.20899999999999999</v>
      </c>
      <c r="D13" s="20">
        <v>245.5</v>
      </c>
      <c r="E13" s="20">
        <v>246.4</v>
      </c>
      <c r="F13" s="22">
        <v>189.72799999999998</v>
      </c>
      <c r="G13" s="68">
        <f t="shared" si="0"/>
        <v>-23</v>
      </c>
      <c r="H13" s="65">
        <f t="shared" si="1"/>
        <v>-22.7</v>
      </c>
      <c r="I13" s="23" t="e">
        <f>ROUND(((G13-#REF!)*C13/#REF!),3)</f>
        <v>#REF!</v>
      </c>
      <c r="J13" s="23" t="e">
        <f t="shared" si="2"/>
        <v>#REF!</v>
      </c>
      <c r="K13" s="25" t="e">
        <f>ROUND((H13/#REF!-1)*100,1)</f>
        <v>#REF!</v>
      </c>
    </row>
    <row r="14" spans="1:11" ht="22.5">
      <c r="A14" s="46">
        <v>15</v>
      </c>
      <c r="B14" s="69" t="s">
        <v>12</v>
      </c>
      <c r="C14" s="18">
        <v>0.111</v>
      </c>
      <c r="D14" s="20">
        <v>204.9</v>
      </c>
      <c r="E14" s="20">
        <v>205.4</v>
      </c>
      <c r="F14" s="22">
        <v>158.15800000000002</v>
      </c>
      <c r="G14" s="68">
        <f t="shared" si="0"/>
        <v>-23</v>
      </c>
      <c r="H14" s="65">
        <f t="shared" si="1"/>
        <v>-22.8</v>
      </c>
      <c r="I14" s="23" t="e">
        <f>ROUND(((G14-#REF!)*C14/#REF!),3)</f>
        <v>#REF!</v>
      </c>
      <c r="J14" s="23" t="e">
        <f t="shared" si="2"/>
        <v>#REF!</v>
      </c>
      <c r="K14" s="25" t="e">
        <f>ROUND((H14/#REF!-1)*100,1)</f>
        <v>#REF!</v>
      </c>
    </row>
    <row r="15" spans="1:11" ht="21">
      <c r="A15" s="46">
        <v>17</v>
      </c>
      <c r="B15" s="69" t="s">
        <v>13</v>
      </c>
      <c r="C15" s="18">
        <v>7.9000000000000001E-2</v>
      </c>
      <c r="D15" s="20">
        <v>125.3</v>
      </c>
      <c r="E15" s="20">
        <v>125.9</v>
      </c>
      <c r="F15" s="22">
        <v>96.943000000000012</v>
      </c>
      <c r="G15" s="68">
        <f t="shared" si="0"/>
        <v>-23</v>
      </c>
      <c r="H15" s="65">
        <f t="shared" si="1"/>
        <v>-22.6</v>
      </c>
      <c r="I15" s="23" t="e">
        <f>ROUND(((G15-#REF!)*C15/#REF!),3)</f>
        <v>#REF!</v>
      </c>
      <c r="J15" s="23" t="e">
        <f t="shared" si="2"/>
        <v>#REF!</v>
      </c>
      <c r="K15" s="25" t="e">
        <f>ROUND((H15/#REF!-1)*100,1)</f>
        <v>#REF!</v>
      </c>
    </row>
    <row r="16" spans="1:11" ht="21">
      <c r="A16" s="46">
        <v>18</v>
      </c>
      <c r="B16" s="69" t="s">
        <v>14</v>
      </c>
      <c r="C16" s="18">
        <v>0.32200000000000001</v>
      </c>
      <c r="D16" s="20">
        <v>157.1</v>
      </c>
      <c r="E16" s="20">
        <v>157.80000000000001</v>
      </c>
      <c r="F16" s="22">
        <v>121.506</v>
      </c>
      <c r="G16" s="68">
        <f t="shared" si="0"/>
        <v>-23</v>
      </c>
      <c r="H16" s="65">
        <f t="shared" si="1"/>
        <v>-22.7</v>
      </c>
      <c r="I16" s="23" t="e">
        <f>ROUND(((G16-#REF!)*C16/#REF!),3)</f>
        <v>#REF!</v>
      </c>
      <c r="J16" s="23" t="e">
        <f t="shared" si="2"/>
        <v>#REF!</v>
      </c>
      <c r="K16" s="25" t="e">
        <f>ROUND((H16/#REF!-1)*100,1)</f>
        <v>#REF!</v>
      </c>
    </row>
    <row r="17" spans="1:18" ht="21">
      <c r="A17" s="46">
        <v>19</v>
      </c>
      <c r="B17" s="69" t="s">
        <v>15</v>
      </c>
      <c r="C17" s="18">
        <v>42.161000000000001</v>
      </c>
      <c r="D17" s="20">
        <v>165.1</v>
      </c>
      <c r="E17" s="20">
        <v>166.4</v>
      </c>
      <c r="F17" s="22">
        <v>128.12800000000001</v>
      </c>
      <c r="G17" s="68">
        <f t="shared" si="0"/>
        <v>-23</v>
      </c>
      <c r="H17" s="65">
        <f t="shared" si="1"/>
        <v>-22.4</v>
      </c>
      <c r="I17" s="23" t="e">
        <f>ROUND(((G17-#REF!)*C17/#REF!),3)</f>
        <v>#REF!</v>
      </c>
      <c r="J17" s="23" t="e">
        <f t="shared" si="2"/>
        <v>#REF!</v>
      </c>
      <c r="K17" s="25" t="e">
        <f>ROUND((H17/#REF!-1)*100,1)</f>
        <v>#REF!</v>
      </c>
    </row>
    <row r="18" spans="1:18" ht="21">
      <c r="A18" s="46">
        <v>20</v>
      </c>
      <c r="B18" s="69" t="s">
        <v>16</v>
      </c>
      <c r="C18" s="27">
        <v>6.05</v>
      </c>
      <c r="D18" s="20">
        <v>139.1</v>
      </c>
      <c r="E18" s="20">
        <v>140.1</v>
      </c>
      <c r="F18" s="22">
        <v>107.877</v>
      </c>
      <c r="G18" s="68">
        <f t="shared" si="0"/>
        <v>-23</v>
      </c>
      <c r="H18" s="65">
        <f t="shared" si="1"/>
        <v>-22.4</v>
      </c>
      <c r="I18" s="23" t="e">
        <f>ROUND(((G18-#REF!)*C18/#REF!),3)</f>
        <v>#REF!</v>
      </c>
      <c r="J18" s="23" t="e">
        <f t="shared" si="2"/>
        <v>#REF!</v>
      </c>
      <c r="K18" s="25" t="e">
        <f>ROUND((H18/#REF!-1)*100,1)</f>
        <v>#REF!</v>
      </c>
    </row>
    <row r="19" spans="1:18" ht="21">
      <c r="A19" s="46">
        <v>22</v>
      </c>
      <c r="B19" s="69" t="s">
        <v>17</v>
      </c>
      <c r="C19" s="18">
        <v>0.64200000000000002</v>
      </c>
      <c r="D19" s="20">
        <v>145.6</v>
      </c>
      <c r="E19" s="20">
        <v>146.30000000000001</v>
      </c>
      <c r="F19" s="22">
        <v>112.65100000000001</v>
      </c>
      <c r="G19" s="68">
        <f t="shared" si="0"/>
        <v>-23</v>
      </c>
      <c r="H19" s="65">
        <f t="shared" si="1"/>
        <v>-22.6</v>
      </c>
      <c r="I19" s="23" t="e">
        <f>ROUND(((G19-#REF!)*C19/#REF!),3)</f>
        <v>#REF!</v>
      </c>
      <c r="J19" s="23" t="e">
        <f t="shared" si="2"/>
        <v>#REF!</v>
      </c>
      <c r="K19" s="25" t="e">
        <f>ROUND((H19/#REF!-1)*100,1)</f>
        <v>#REF!</v>
      </c>
    </row>
    <row r="20" spans="1:18" ht="21">
      <c r="A20" s="46">
        <v>23</v>
      </c>
      <c r="B20" s="69" t="s">
        <v>18</v>
      </c>
      <c r="C20" s="18">
        <v>23.56</v>
      </c>
      <c r="D20" s="20">
        <v>163.6</v>
      </c>
      <c r="E20" s="20">
        <v>164.4</v>
      </c>
      <c r="F20" s="22">
        <v>126.58800000000001</v>
      </c>
      <c r="G20" s="68">
        <f t="shared" si="0"/>
        <v>-23</v>
      </c>
      <c r="H20" s="65">
        <f t="shared" si="1"/>
        <v>-22.6</v>
      </c>
      <c r="I20" s="23" t="e">
        <f>ROUND(((G20-#REF!)*C20/#REF!),3)</f>
        <v>#REF!</v>
      </c>
      <c r="J20" s="23" t="e">
        <f t="shared" si="2"/>
        <v>#REF!</v>
      </c>
      <c r="K20" s="25" t="e">
        <f>ROUND((H20/#REF!-1)*100,1)</f>
        <v>#REF!</v>
      </c>
    </row>
    <row r="21" spans="1:18" ht="21">
      <c r="A21" s="46">
        <v>25</v>
      </c>
      <c r="B21" s="69" t="s">
        <v>19</v>
      </c>
      <c r="C21" s="18">
        <v>2.0920000000000001</v>
      </c>
      <c r="D21" s="22">
        <v>131</v>
      </c>
      <c r="E21" s="20">
        <v>131.5</v>
      </c>
      <c r="F21" s="22">
        <v>101.255</v>
      </c>
      <c r="G21" s="68">
        <f t="shared" si="0"/>
        <v>-23</v>
      </c>
      <c r="H21" s="65">
        <f t="shared" si="1"/>
        <v>-22.7</v>
      </c>
      <c r="I21" s="23" t="e">
        <f>ROUND(((G21-#REF!)*C21/#REF!),3)</f>
        <v>#REF!</v>
      </c>
      <c r="J21" s="23" t="e">
        <f t="shared" si="2"/>
        <v>#REF!</v>
      </c>
      <c r="K21" s="25"/>
      <c r="P21" s="45"/>
      <c r="Q21" s="45"/>
      <c r="R21" s="45"/>
    </row>
    <row r="22" spans="1:18" ht="21">
      <c r="A22" s="46">
        <v>26</v>
      </c>
      <c r="B22" s="69" t="s">
        <v>20</v>
      </c>
      <c r="C22" s="27">
        <v>7.0000000000000007E-2</v>
      </c>
      <c r="D22" s="20">
        <v>53.3</v>
      </c>
      <c r="E22" s="20">
        <v>53.4</v>
      </c>
      <c r="F22" s="22">
        <v>41.118000000000002</v>
      </c>
      <c r="G22" s="68">
        <f t="shared" si="0"/>
        <v>-23</v>
      </c>
      <c r="H22" s="65">
        <f t="shared" si="1"/>
        <v>-22.9</v>
      </c>
      <c r="I22" s="23" t="e">
        <f>ROUND(((G22-#REF!)*C22/#REF!),3)</f>
        <v>#REF!</v>
      </c>
      <c r="J22" s="23" t="e">
        <f t="shared" si="2"/>
        <v>#REF!</v>
      </c>
      <c r="K22" s="25"/>
    </row>
    <row r="23" spans="1:18" ht="21">
      <c r="A23" s="46">
        <v>28</v>
      </c>
      <c r="B23" s="40" t="s">
        <v>21</v>
      </c>
      <c r="C23" s="18">
        <v>4.9829999999999997</v>
      </c>
      <c r="D23" s="20">
        <v>85.7</v>
      </c>
      <c r="E23" s="22">
        <v>86</v>
      </c>
      <c r="F23" s="22">
        <v>66.22</v>
      </c>
      <c r="G23" s="68">
        <f t="shared" si="0"/>
        <v>-23</v>
      </c>
      <c r="H23" s="65">
        <f t="shared" si="1"/>
        <v>-22.7</v>
      </c>
      <c r="I23" s="23" t="e">
        <f>ROUND(((G23-#REF!)*C23/#REF!),3)</f>
        <v>#REF!</v>
      </c>
      <c r="J23" s="23" t="e">
        <f t="shared" si="2"/>
        <v>#REF!</v>
      </c>
      <c r="K23" s="25"/>
    </row>
    <row r="24" spans="1:18" ht="40.5">
      <c r="A24" s="46">
        <v>27</v>
      </c>
      <c r="B24" s="41" t="s">
        <v>22</v>
      </c>
      <c r="C24" s="18">
        <v>1.514</v>
      </c>
      <c r="D24" s="20">
        <v>111.4</v>
      </c>
      <c r="E24" s="20">
        <v>111.7</v>
      </c>
      <c r="F24" s="22">
        <v>86.009</v>
      </c>
      <c r="G24" s="68">
        <f t="shared" si="0"/>
        <v>-23</v>
      </c>
      <c r="H24" s="65">
        <f t="shared" si="1"/>
        <v>-22.8</v>
      </c>
      <c r="I24" s="23" t="e">
        <f>ROUND(((G24-#REF!)*C24/#REF!),3)</f>
        <v>#REF!</v>
      </c>
      <c r="J24" s="23" t="e">
        <f t="shared" si="2"/>
        <v>#REF!</v>
      </c>
      <c r="K24" s="25"/>
    </row>
    <row r="25" spans="1:18" ht="21">
      <c r="A25" s="46">
        <v>29</v>
      </c>
      <c r="B25" s="40" t="s">
        <v>23</v>
      </c>
      <c r="C25" s="18">
        <v>3.512</v>
      </c>
      <c r="D25" s="22">
        <v>132</v>
      </c>
      <c r="E25" s="20">
        <v>132.4</v>
      </c>
      <c r="F25" s="22">
        <v>101.94800000000001</v>
      </c>
      <c r="G25" s="68">
        <f t="shared" si="0"/>
        <v>-23</v>
      </c>
      <c r="H25" s="65">
        <f t="shared" si="1"/>
        <v>-22.8</v>
      </c>
      <c r="I25" s="23" t="e">
        <f>ROUND(((G25-#REF!)*C25/#REF!),3)</f>
        <v>#REF!</v>
      </c>
      <c r="J25" s="23" t="e">
        <f t="shared" si="2"/>
        <v>#REF!</v>
      </c>
      <c r="K25" s="25"/>
    </row>
    <row r="26" spans="1:18" ht="21">
      <c r="A26" s="46">
        <v>30</v>
      </c>
      <c r="B26" s="40" t="s">
        <v>24</v>
      </c>
      <c r="C26" s="18">
        <v>5.1999999999999998E-2</v>
      </c>
      <c r="D26" s="20">
        <v>302.39999999999998</v>
      </c>
      <c r="E26" s="20">
        <v>302.39999999999998</v>
      </c>
      <c r="F26" s="22">
        <v>232.84799999999998</v>
      </c>
      <c r="G26" s="68">
        <f t="shared" si="0"/>
        <v>-23</v>
      </c>
      <c r="H26" s="65">
        <f t="shared" si="1"/>
        <v>-23</v>
      </c>
      <c r="I26" s="23" t="e">
        <f>ROUND(((G26-#REF!)*C26/#REF!),3)</f>
        <v>#REF!</v>
      </c>
      <c r="J26" s="23" t="e">
        <f t="shared" si="2"/>
        <v>#REF!</v>
      </c>
      <c r="K26" s="25"/>
    </row>
    <row r="27" spans="1:18" ht="21">
      <c r="A27" s="46">
        <v>31</v>
      </c>
      <c r="B27" s="69" t="s">
        <v>32</v>
      </c>
      <c r="C27" s="18">
        <v>6.0999999999999999E-2</v>
      </c>
      <c r="D27" s="20">
        <v>126.3</v>
      </c>
      <c r="E27" s="20">
        <v>126.7</v>
      </c>
      <c r="F27" s="22">
        <v>97.558999999999997</v>
      </c>
      <c r="G27" s="68">
        <f t="shared" si="0"/>
        <v>-23</v>
      </c>
      <c r="H27" s="65">
        <f t="shared" si="1"/>
        <v>-22.8</v>
      </c>
      <c r="I27" s="23" t="e">
        <f>ROUND(((G27-#REF!)*C27/#REF!),3)</f>
        <v>#REF!</v>
      </c>
      <c r="J27" s="23" t="e">
        <f t="shared" si="2"/>
        <v>#REF!</v>
      </c>
      <c r="K27" s="25" t="e">
        <f>ROUND((H21/#REF!-1)*100,1)</f>
        <v>#REF!</v>
      </c>
    </row>
    <row r="28" spans="1:18" ht="21">
      <c r="A28" s="46" t="s">
        <v>26</v>
      </c>
      <c r="B28" s="67" t="s">
        <v>27</v>
      </c>
      <c r="C28" s="31">
        <v>100</v>
      </c>
      <c r="D28" s="20">
        <v>163.5</v>
      </c>
      <c r="E28" s="19">
        <v>164.5</v>
      </c>
      <c r="F28" s="22">
        <v>126.66500000000001</v>
      </c>
      <c r="G28" s="66">
        <f t="shared" si="0"/>
        <v>-23</v>
      </c>
      <c r="H28" s="65">
        <f t="shared" si="1"/>
        <v>-22.5</v>
      </c>
      <c r="I28" s="23" t="e">
        <f>SUM(I10:I27)</f>
        <v>#REF!</v>
      </c>
      <c r="J28" s="32" t="e">
        <f>SUM(J10:J27)</f>
        <v>#REF!</v>
      </c>
      <c r="K28" s="25" t="e">
        <f>ROUND((H28/#REF!-1)*100,1)</f>
        <v>#REF!</v>
      </c>
    </row>
    <row r="29" spans="1:18" ht="11.25" customHeight="1"/>
    <row r="30" spans="1:18" ht="15" hidden="1">
      <c r="C30" s="43"/>
      <c r="D30" s="43"/>
    </row>
    <row r="31" spans="1:18" ht="15" hidden="1">
      <c r="C31" s="44"/>
      <c r="D31" s="44"/>
    </row>
  </sheetData>
  <mergeCells count="11">
    <mergeCell ref="A2:J2"/>
    <mergeCell ref="C4:C9"/>
    <mergeCell ref="B4:B9"/>
    <mergeCell ref="G4:G9"/>
    <mergeCell ref="H4:H9"/>
    <mergeCell ref="I4:I9"/>
    <mergeCell ref="E4:E6"/>
    <mergeCell ref="D4:D6"/>
    <mergeCell ref="F4:F6"/>
    <mergeCell ref="J4:J9"/>
    <mergeCell ref="A4:A9"/>
  </mergeCells>
  <pageMargins left="0.7" right="0.7" top="0.75" bottom="0.75" header="0.3" footer="0.3"/>
  <pageSetup paperSize="9" orientation="portrait" verticalDpi="150" r:id="rId1"/>
  <drawing r:id="rId2"/>
</worksheet>
</file>

<file path=xl/worksheets/sheet8.xml><?xml version="1.0" encoding="utf-8"?>
<worksheet xmlns="http://schemas.openxmlformats.org/spreadsheetml/2006/main" xmlns:r="http://schemas.openxmlformats.org/officeDocument/2006/relationships">
  <dimension ref="A1:I33"/>
  <sheetViews>
    <sheetView rightToLeft="1" view="pageBreakPreview" zoomScaleSheetLayoutView="100" workbookViewId="0">
      <selection activeCell="F11" sqref="F11"/>
    </sheetView>
  </sheetViews>
  <sheetFormatPr defaultRowHeight="12.75"/>
  <cols>
    <col min="1" max="1" width="5.140625" customWidth="1"/>
    <col min="2" max="2" width="34" customWidth="1"/>
    <col min="3" max="3" width="9.140625" customWidth="1"/>
    <col min="4" max="5" width="10.7109375" customWidth="1"/>
    <col min="6" max="6" width="9.28515625" customWidth="1"/>
    <col min="7" max="7" width="11.7109375" customWidth="1"/>
    <col min="8" max="8" width="12.85546875" customWidth="1"/>
    <col min="9" max="9" width="6.7109375" hidden="1" customWidth="1"/>
  </cols>
  <sheetData>
    <row r="1" spans="1:9" ht="12" customHeight="1">
      <c r="A1" s="1"/>
    </row>
    <row r="2" spans="1:9" ht="24.75">
      <c r="A2" s="109" t="s">
        <v>50</v>
      </c>
      <c r="B2" s="109"/>
      <c r="C2" s="109"/>
      <c r="D2" s="109"/>
      <c r="E2" s="109"/>
      <c r="F2" s="109"/>
      <c r="G2" s="109"/>
      <c r="H2" s="109"/>
      <c r="I2" s="2"/>
    </row>
    <row r="3" spans="1:9" ht="18.75">
      <c r="A3" s="3"/>
      <c r="B3" s="4"/>
      <c r="C3" s="5"/>
      <c r="D3" s="7"/>
      <c r="E3" s="7"/>
      <c r="F3" s="7"/>
      <c r="G3" s="6" t="s">
        <v>0</v>
      </c>
      <c r="I3" s="7"/>
    </row>
    <row r="4" spans="1:9" ht="12.75" customHeight="1">
      <c r="A4" s="110" t="s">
        <v>1</v>
      </c>
      <c r="B4" s="102" t="s">
        <v>2</v>
      </c>
      <c r="C4" s="103" t="s">
        <v>3</v>
      </c>
      <c r="D4" s="95" t="s">
        <v>40</v>
      </c>
      <c r="E4" s="95" t="s">
        <v>42</v>
      </c>
      <c r="F4" s="116" t="s">
        <v>34</v>
      </c>
      <c r="G4" s="107" t="s">
        <v>28</v>
      </c>
      <c r="H4" s="107" t="s">
        <v>29</v>
      </c>
      <c r="I4" s="9"/>
    </row>
    <row r="5" spans="1:9">
      <c r="A5" s="110"/>
      <c r="B5" s="102"/>
      <c r="C5" s="112"/>
      <c r="D5" s="96"/>
      <c r="E5" s="96"/>
      <c r="F5" s="105"/>
      <c r="G5" s="107"/>
      <c r="H5" s="107"/>
      <c r="I5" s="9"/>
    </row>
    <row r="6" spans="1:9">
      <c r="A6" s="110"/>
      <c r="B6" s="102"/>
      <c r="C6" s="112"/>
      <c r="D6" s="104"/>
      <c r="E6" s="104"/>
      <c r="F6" s="105"/>
      <c r="G6" s="107"/>
      <c r="H6" s="107"/>
      <c r="I6" s="9"/>
    </row>
    <row r="7" spans="1:9" ht="12.75" hidden="1" customHeight="1">
      <c r="A7" s="110"/>
      <c r="B7" s="102"/>
      <c r="C7" s="112"/>
      <c r="D7" s="95" t="s">
        <v>38</v>
      </c>
      <c r="E7" s="95" t="s">
        <v>39</v>
      </c>
      <c r="F7" s="105"/>
      <c r="G7" s="107"/>
      <c r="H7" s="107"/>
      <c r="I7" s="9"/>
    </row>
    <row r="8" spans="1:9" ht="12.75" hidden="1" customHeight="1">
      <c r="A8" s="110"/>
      <c r="B8" s="102"/>
      <c r="C8" s="112"/>
      <c r="D8" s="121"/>
      <c r="E8" s="121"/>
      <c r="F8" s="105"/>
      <c r="G8" s="107"/>
      <c r="H8" s="107"/>
      <c r="I8" s="11"/>
    </row>
    <row r="9" spans="1:9" ht="18.75" hidden="1" customHeight="1">
      <c r="A9" s="110"/>
      <c r="B9" s="102"/>
      <c r="C9" s="112"/>
      <c r="D9" s="122"/>
      <c r="E9" s="122"/>
      <c r="F9" s="106"/>
      <c r="G9" s="108"/>
      <c r="H9" s="108"/>
      <c r="I9" s="15"/>
    </row>
    <row r="10" spans="1:9" ht="17.25" customHeight="1">
      <c r="A10" s="46">
        <v>10</v>
      </c>
      <c r="B10" s="40" t="s">
        <v>31</v>
      </c>
      <c r="C10" s="18">
        <v>7.5650000000000004</v>
      </c>
      <c r="D10" s="19">
        <v>140.9</v>
      </c>
      <c r="E10" s="20">
        <v>108.5</v>
      </c>
      <c r="F10" s="37">
        <f t="shared" ref="F10:F28" si="0">ROUND((E10/D10-1)*100,1)</f>
        <v>-23</v>
      </c>
      <c r="G10" s="38">
        <f t="shared" ref="G10:G27" si="1">ROUND(((E10-D10)*C10/$D$28),3)</f>
        <v>-1.49</v>
      </c>
      <c r="H10" s="22">
        <f t="shared" ref="H10:H27" si="2">ROUND(G10/$G$28*100,3)</f>
        <v>6.4779999999999998</v>
      </c>
      <c r="I10" s="24"/>
    </row>
    <row r="11" spans="1:9" ht="20.25">
      <c r="A11" s="46">
        <v>11</v>
      </c>
      <c r="B11" s="40" t="s">
        <v>9</v>
      </c>
      <c r="C11" s="18">
        <v>6.3929999999999998</v>
      </c>
      <c r="D11" s="93">
        <v>295</v>
      </c>
      <c r="E11" s="22">
        <v>227.2</v>
      </c>
      <c r="F11" s="37">
        <f t="shared" si="0"/>
        <v>-23</v>
      </c>
      <c r="G11" s="38">
        <f t="shared" si="1"/>
        <v>-2.6349999999999998</v>
      </c>
      <c r="H11" s="22">
        <f t="shared" si="2"/>
        <v>11.457000000000001</v>
      </c>
      <c r="I11" s="24"/>
    </row>
    <row r="12" spans="1:9" ht="16.5" customHeight="1">
      <c r="A12" s="46">
        <v>13</v>
      </c>
      <c r="B12" s="40" t="s">
        <v>10</v>
      </c>
      <c r="C12" s="18">
        <v>0.624</v>
      </c>
      <c r="D12" s="19">
        <v>264.3</v>
      </c>
      <c r="E12" s="20">
        <v>203.5</v>
      </c>
      <c r="F12" s="37">
        <f t="shared" si="0"/>
        <v>-23</v>
      </c>
      <c r="G12" s="38">
        <f t="shared" si="1"/>
        <v>-0.23100000000000001</v>
      </c>
      <c r="H12" s="22">
        <f t="shared" si="2"/>
        <v>1.004</v>
      </c>
      <c r="I12" s="25">
        <f t="shared" ref="I12:I20" si="3">ROUND((F12/D12-1)*100,1)</f>
        <v>-108.7</v>
      </c>
    </row>
    <row r="13" spans="1:9" ht="20.25">
      <c r="A13" s="46">
        <v>14</v>
      </c>
      <c r="B13" s="40" t="s">
        <v>11</v>
      </c>
      <c r="C13" s="18">
        <v>0.20899999999999999</v>
      </c>
      <c r="D13" s="19">
        <v>246.4</v>
      </c>
      <c r="E13" s="20">
        <v>189.7</v>
      </c>
      <c r="F13" s="37">
        <f t="shared" si="0"/>
        <v>-23</v>
      </c>
      <c r="G13" s="38">
        <f t="shared" si="1"/>
        <v>-7.1999999999999995E-2</v>
      </c>
      <c r="H13" s="22">
        <f t="shared" si="2"/>
        <v>0.313</v>
      </c>
      <c r="I13" s="25">
        <f t="shared" si="3"/>
        <v>-109.3</v>
      </c>
    </row>
    <row r="14" spans="1:9" ht="36.75" customHeight="1">
      <c r="A14" s="46">
        <v>15</v>
      </c>
      <c r="B14" s="40" t="s">
        <v>12</v>
      </c>
      <c r="C14" s="18">
        <v>0.111</v>
      </c>
      <c r="D14" s="19">
        <v>205.4</v>
      </c>
      <c r="E14" s="20">
        <v>158.19999999999999</v>
      </c>
      <c r="F14" s="37">
        <f t="shared" si="0"/>
        <v>-23</v>
      </c>
      <c r="G14" s="38">
        <f t="shared" si="1"/>
        <v>-3.2000000000000001E-2</v>
      </c>
      <c r="H14" s="22">
        <f t="shared" si="2"/>
        <v>0.13900000000000001</v>
      </c>
      <c r="I14" s="25">
        <f t="shared" si="3"/>
        <v>-111.2</v>
      </c>
    </row>
    <row r="15" spans="1:9" ht="17.25" customHeight="1">
      <c r="A15" s="46">
        <v>17</v>
      </c>
      <c r="B15" s="40" t="s">
        <v>13</v>
      </c>
      <c r="C15" s="18">
        <v>7.9000000000000001E-2</v>
      </c>
      <c r="D15" s="19">
        <v>125.9</v>
      </c>
      <c r="E15" s="20">
        <v>96.9</v>
      </c>
      <c r="F15" s="37">
        <f t="shared" si="0"/>
        <v>-23</v>
      </c>
      <c r="G15" s="38">
        <f t="shared" si="1"/>
        <v>-1.4E-2</v>
      </c>
      <c r="H15" s="22">
        <f t="shared" si="2"/>
        <v>6.0999999999999999E-2</v>
      </c>
      <c r="I15" s="25">
        <f t="shared" si="3"/>
        <v>-118.3</v>
      </c>
    </row>
    <row r="16" spans="1:9" ht="20.25">
      <c r="A16" s="46">
        <v>18</v>
      </c>
      <c r="B16" s="40" t="s">
        <v>14</v>
      </c>
      <c r="C16" s="18">
        <v>0.32200000000000001</v>
      </c>
      <c r="D16" s="19">
        <v>157.80000000000001</v>
      </c>
      <c r="E16" s="20">
        <v>121.5</v>
      </c>
      <c r="F16" s="37">
        <f t="shared" si="0"/>
        <v>-23</v>
      </c>
      <c r="G16" s="38">
        <f t="shared" si="1"/>
        <v>-7.0999999999999994E-2</v>
      </c>
      <c r="H16" s="22">
        <f t="shared" si="2"/>
        <v>0.309</v>
      </c>
      <c r="I16" s="25">
        <f t="shared" si="3"/>
        <v>-114.6</v>
      </c>
    </row>
    <row r="17" spans="1:9" ht="17.25" customHeight="1">
      <c r="A17" s="46">
        <v>19</v>
      </c>
      <c r="B17" s="40" t="s">
        <v>15</v>
      </c>
      <c r="C17" s="18">
        <v>42.161000000000001</v>
      </c>
      <c r="D17" s="19">
        <v>166.4</v>
      </c>
      <c r="E17" s="20">
        <v>128.1</v>
      </c>
      <c r="F17" s="37">
        <f t="shared" si="0"/>
        <v>-23</v>
      </c>
      <c r="G17" s="38">
        <f t="shared" si="1"/>
        <v>-9.8160000000000007</v>
      </c>
      <c r="H17" s="22">
        <f t="shared" si="2"/>
        <v>42.677999999999997</v>
      </c>
      <c r="I17" s="25">
        <f t="shared" si="3"/>
        <v>-113.8</v>
      </c>
    </row>
    <row r="18" spans="1:9" ht="20.25">
      <c r="A18" s="46">
        <v>20</v>
      </c>
      <c r="B18" s="40" t="s">
        <v>16</v>
      </c>
      <c r="C18" s="27">
        <v>6.05</v>
      </c>
      <c r="D18" s="19">
        <v>140.1</v>
      </c>
      <c r="E18" s="20">
        <v>107.9</v>
      </c>
      <c r="F18" s="37">
        <f t="shared" si="0"/>
        <v>-23</v>
      </c>
      <c r="G18" s="38">
        <f t="shared" si="1"/>
        <v>-1.1839999999999999</v>
      </c>
      <c r="H18" s="22">
        <f t="shared" si="2"/>
        <v>5.1479999999999997</v>
      </c>
      <c r="I18" s="25">
        <f t="shared" si="3"/>
        <v>-116.4</v>
      </c>
    </row>
    <row r="19" spans="1:9" ht="20.25">
      <c r="A19" s="46">
        <v>22</v>
      </c>
      <c r="B19" s="40" t="s">
        <v>17</v>
      </c>
      <c r="C19" s="18">
        <v>0.64200000000000002</v>
      </c>
      <c r="D19" s="19">
        <v>146.30000000000001</v>
      </c>
      <c r="E19" s="20">
        <v>112.7</v>
      </c>
      <c r="F19" s="37">
        <f t="shared" si="0"/>
        <v>-23</v>
      </c>
      <c r="G19" s="38">
        <f t="shared" si="1"/>
        <v>-0.13100000000000001</v>
      </c>
      <c r="H19" s="22">
        <f t="shared" si="2"/>
        <v>0.56999999999999995</v>
      </c>
      <c r="I19" s="25">
        <f t="shared" si="3"/>
        <v>-115.7</v>
      </c>
    </row>
    <row r="20" spans="1:9" ht="20.25">
      <c r="A20" s="46">
        <v>23</v>
      </c>
      <c r="B20" s="40" t="s">
        <v>18</v>
      </c>
      <c r="C20" s="18">
        <v>23.56</v>
      </c>
      <c r="D20" s="93">
        <v>164.4</v>
      </c>
      <c r="E20" s="20">
        <v>126.6</v>
      </c>
      <c r="F20" s="37">
        <f t="shared" si="0"/>
        <v>-23</v>
      </c>
      <c r="G20" s="38">
        <f t="shared" si="1"/>
        <v>-5.4139999999999997</v>
      </c>
      <c r="H20" s="22">
        <f t="shared" si="2"/>
        <v>23.539000000000001</v>
      </c>
      <c r="I20" s="25">
        <f t="shared" si="3"/>
        <v>-114</v>
      </c>
    </row>
    <row r="21" spans="1:9" ht="20.25">
      <c r="A21" s="46">
        <v>25</v>
      </c>
      <c r="B21" s="40" t="s">
        <v>19</v>
      </c>
      <c r="C21" s="18">
        <v>2.0920000000000001</v>
      </c>
      <c r="D21" s="19">
        <v>131.5</v>
      </c>
      <c r="E21" s="20">
        <v>101.3</v>
      </c>
      <c r="F21" s="37">
        <f t="shared" si="0"/>
        <v>-23</v>
      </c>
      <c r="G21" s="38">
        <f t="shared" si="1"/>
        <v>-0.38400000000000001</v>
      </c>
      <c r="H21" s="22">
        <f t="shared" si="2"/>
        <v>1.67</v>
      </c>
      <c r="I21" s="25"/>
    </row>
    <row r="22" spans="1:9" ht="20.25">
      <c r="A22" s="46">
        <v>26</v>
      </c>
      <c r="B22" s="40" t="s">
        <v>20</v>
      </c>
      <c r="C22" s="27">
        <v>7.0000000000000007E-2</v>
      </c>
      <c r="D22" s="19">
        <v>53.4</v>
      </c>
      <c r="E22" s="20">
        <v>41.1</v>
      </c>
      <c r="F22" s="37">
        <f t="shared" si="0"/>
        <v>-23</v>
      </c>
      <c r="G22" s="38">
        <f t="shared" si="1"/>
        <v>-5.0000000000000001E-3</v>
      </c>
      <c r="H22" s="22">
        <f t="shared" si="2"/>
        <v>2.1999999999999999E-2</v>
      </c>
      <c r="I22" s="25"/>
    </row>
    <row r="23" spans="1:9" ht="20.25">
      <c r="A23" s="46">
        <v>28</v>
      </c>
      <c r="B23" s="40" t="s">
        <v>21</v>
      </c>
      <c r="C23" s="18">
        <v>4.9829999999999997</v>
      </c>
      <c r="D23" s="93">
        <v>86</v>
      </c>
      <c r="E23" s="22">
        <v>66.2</v>
      </c>
      <c r="F23" s="37">
        <f t="shared" si="0"/>
        <v>-23</v>
      </c>
      <c r="G23" s="38">
        <f t="shared" si="1"/>
        <v>-0.6</v>
      </c>
      <c r="H23" s="22">
        <f t="shared" si="2"/>
        <v>2.609</v>
      </c>
      <c r="I23" s="25"/>
    </row>
    <row r="24" spans="1:9" ht="36" customHeight="1">
      <c r="A24" s="46">
        <v>27</v>
      </c>
      <c r="B24" s="41" t="s">
        <v>22</v>
      </c>
      <c r="C24" s="18">
        <v>1.514</v>
      </c>
      <c r="D24" s="19">
        <v>111.7</v>
      </c>
      <c r="E24" s="22">
        <v>86</v>
      </c>
      <c r="F24" s="37">
        <f t="shared" si="0"/>
        <v>-23</v>
      </c>
      <c r="G24" s="38">
        <f t="shared" si="1"/>
        <v>-0.23699999999999999</v>
      </c>
      <c r="H24" s="22">
        <f t="shared" si="2"/>
        <v>1.03</v>
      </c>
      <c r="I24" s="25"/>
    </row>
    <row r="25" spans="1:9" ht="20.25">
      <c r="A25" s="46">
        <v>29</v>
      </c>
      <c r="B25" s="40" t="s">
        <v>23</v>
      </c>
      <c r="C25" s="18">
        <v>3.512</v>
      </c>
      <c r="D25" s="19">
        <v>132.4</v>
      </c>
      <c r="E25" s="20">
        <v>101.9</v>
      </c>
      <c r="F25" s="37">
        <f t="shared" si="0"/>
        <v>-23</v>
      </c>
      <c r="G25" s="38">
        <f t="shared" si="1"/>
        <v>-0.65100000000000002</v>
      </c>
      <c r="H25" s="22">
        <f t="shared" si="2"/>
        <v>2.83</v>
      </c>
      <c r="I25" s="25"/>
    </row>
    <row r="26" spans="1:9" ht="20.25">
      <c r="A26" s="46">
        <v>30</v>
      </c>
      <c r="B26" s="40" t="s">
        <v>24</v>
      </c>
      <c r="C26" s="18">
        <v>5.1999999999999998E-2</v>
      </c>
      <c r="D26" s="19">
        <v>302.39999999999998</v>
      </c>
      <c r="E26" s="20">
        <v>232.8</v>
      </c>
      <c r="F26" s="37">
        <f t="shared" si="0"/>
        <v>-23</v>
      </c>
      <c r="G26" s="38">
        <f t="shared" si="1"/>
        <v>-2.1999999999999999E-2</v>
      </c>
      <c r="H26" s="22">
        <f t="shared" si="2"/>
        <v>9.6000000000000002E-2</v>
      </c>
      <c r="I26" s="25"/>
    </row>
    <row r="27" spans="1:9" ht="20.25">
      <c r="A27" s="46">
        <v>31</v>
      </c>
      <c r="B27" s="40" t="s">
        <v>25</v>
      </c>
      <c r="C27" s="18">
        <v>6.0999999999999999E-2</v>
      </c>
      <c r="D27" s="19">
        <v>126.7</v>
      </c>
      <c r="E27" s="20">
        <v>97.6</v>
      </c>
      <c r="F27" s="37">
        <f t="shared" si="0"/>
        <v>-23</v>
      </c>
      <c r="G27" s="38">
        <f t="shared" si="1"/>
        <v>-1.0999999999999999E-2</v>
      </c>
      <c r="H27" s="22">
        <f t="shared" si="2"/>
        <v>4.8000000000000001E-2</v>
      </c>
      <c r="I27" s="25">
        <f>ROUND((F21/D21-1)*100,1)</f>
        <v>-117.5</v>
      </c>
    </row>
    <row r="28" spans="1:9" ht="18.75">
      <c r="A28" s="46" t="s">
        <v>26</v>
      </c>
      <c r="B28" s="63" t="s">
        <v>27</v>
      </c>
      <c r="C28" s="31">
        <v>100</v>
      </c>
      <c r="D28" s="19">
        <v>164.5</v>
      </c>
      <c r="E28" s="20">
        <v>126.7</v>
      </c>
      <c r="F28" s="37">
        <f t="shared" si="0"/>
        <v>-23</v>
      </c>
      <c r="G28" s="38">
        <f>SUM(G10:G27)</f>
        <v>-22.999999999999996</v>
      </c>
      <c r="H28" s="42">
        <f>SUM(H10:H27)</f>
        <v>100.001</v>
      </c>
      <c r="I28" s="25">
        <f>ROUND((F28/D28-1)*100,1)</f>
        <v>-114</v>
      </c>
    </row>
    <row r="29" spans="1:9">
      <c r="C29" s="51"/>
      <c r="F29" s="51"/>
      <c r="G29" s="51"/>
      <c r="H29" s="51"/>
    </row>
    <row r="30" spans="1:9" ht="15" hidden="1">
      <c r="C30" s="43"/>
    </row>
    <row r="31" spans="1:9" ht="15" hidden="1">
      <c r="C31" s="44"/>
    </row>
    <row r="33" spans="5:6">
      <c r="E33" s="45"/>
      <c r="F33" s="45"/>
    </row>
  </sheetData>
  <mergeCells count="11">
    <mergeCell ref="A2:H2"/>
    <mergeCell ref="A4:A9"/>
    <mergeCell ref="B4:B9"/>
    <mergeCell ref="C4:C9"/>
    <mergeCell ref="F4:F9"/>
    <mergeCell ref="G4:G9"/>
    <mergeCell ref="H4:H9"/>
    <mergeCell ref="D4:D6"/>
    <mergeCell ref="E4:E6"/>
    <mergeCell ref="D7:D9"/>
    <mergeCell ref="E7:E9"/>
  </mergeCells>
  <pageMargins left="0.7" right="0.7" top="0.75" bottom="0.75" header="0.3" footer="0.3"/>
  <pageSetup paperSize="9" scale="82" orientation="portrait" verticalDpi="150" r:id="rId1"/>
  <drawing r:id="rId2"/>
</worksheet>
</file>

<file path=xl/worksheets/sheet9.xml><?xml version="1.0" encoding="utf-8"?>
<worksheet xmlns="http://schemas.openxmlformats.org/spreadsheetml/2006/main" xmlns:r="http://schemas.openxmlformats.org/officeDocument/2006/relationships">
  <dimension ref="A1:N33"/>
  <sheetViews>
    <sheetView rightToLeft="1" view="pageBreakPreview" zoomScaleSheetLayoutView="100" workbookViewId="0">
      <selection activeCell="F10" sqref="F10"/>
    </sheetView>
  </sheetViews>
  <sheetFormatPr defaultRowHeight="12.75"/>
  <cols>
    <col min="1" max="1" width="5.140625" customWidth="1"/>
    <col min="2" max="2" width="35.28515625" customWidth="1"/>
    <col min="3" max="3" width="8.85546875" customWidth="1"/>
    <col min="4" max="5" width="10.7109375" customWidth="1"/>
    <col min="6" max="6" width="8" customWidth="1"/>
    <col min="7" max="7" width="10.85546875" customWidth="1"/>
    <col min="8" max="8" width="13.85546875" customWidth="1"/>
    <col min="9" max="9" width="2.7109375" hidden="1" customWidth="1"/>
    <col min="14" max="14" width="9.140625" style="85"/>
  </cols>
  <sheetData>
    <row r="1" spans="1:14" ht="18.75">
      <c r="A1" s="84"/>
    </row>
    <row r="2" spans="1:14" ht="24.75">
      <c r="A2" s="109" t="s">
        <v>51</v>
      </c>
      <c r="B2" s="109"/>
      <c r="C2" s="109"/>
      <c r="D2" s="109"/>
      <c r="E2" s="109"/>
      <c r="F2" s="109"/>
      <c r="G2" s="109"/>
      <c r="H2" s="109"/>
      <c r="I2" s="83"/>
    </row>
    <row r="3" spans="1:14" ht="18.75">
      <c r="A3" s="82"/>
      <c r="B3" s="81"/>
      <c r="C3" s="80"/>
      <c r="D3" s="79"/>
      <c r="E3" s="79"/>
      <c r="F3" s="79"/>
      <c r="G3" s="6" t="s">
        <v>0</v>
      </c>
      <c r="I3" s="79"/>
      <c r="N3" s="86"/>
    </row>
    <row r="4" spans="1:14" ht="12.75" customHeight="1">
      <c r="A4" s="123" t="s">
        <v>1</v>
      </c>
      <c r="B4" s="124" t="s">
        <v>2</v>
      </c>
      <c r="C4" s="124" t="s">
        <v>3</v>
      </c>
      <c r="D4" s="113" t="s">
        <v>38</v>
      </c>
      <c r="E4" s="95" t="s">
        <v>42</v>
      </c>
      <c r="F4" s="128" t="s">
        <v>5</v>
      </c>
      <c r="G4" s="107" t="s">
        <v>6</v>
      </c>
      <c r="H4" s="107" t="s">
        <v>7</v>
      </c>
      <c r="I4" s="78"/>
      <c r="N4" s="86"/>
    </row>
    <row r="5" spans="1:14">
      <c r="A5" s="123"/>
      <c r="B5" s="124"/>
      <c r="C5" s="124"/>
      <c r="D5" s="126"/>
      <c r="E5" s="96"/>
      <c r="F5" s="128"/>
      <c r="G5" s="107"/>
      <c r="H5" s="107"/>
      <c r="I5" s="78"/>
      <c r="N5" s="86"/>
    </row>
    <row r="6" spans="1:14">
      <c r="A6" s="123"/>
      <c r="B6" s="124"/>
      <c r="C6" s="124"/>
      <c r="D6" s="126"/>
      <c r="E6" s="104"/>
      <c r="F6" s="128"/>
      <c r="G6" s="107"/>
      <c r="H6" s="107"/>
      <c r="I6" s="78"/>
      <c r="N6" s="86"/>
    </row>
    <row r="7" spans="1:14" ht="12.75" hidden="1" customHeight="1">
      <c r="A7" s="123"/>
      <c r="B7" s="124"/>
      <c r="C7" s="124"/>
      <c r="D7" s="126"/>
      <c r="E7" s="95" t="s">
        <v>42</v>
      </c>
      <c r="F7" s="128"/>
      <c r="G7" s="107"/>
      <c r="H7" s="107"/>
      <c r="I7" s="78"/>
      <c r="N7" s="86"/>
    </row>
    <row r="8" spans="1:14" ht="18.75" hidden="1" customHeight="1">
      <c r="A8" s="123"/>
      <c r="B8" s="124"/>
      <c r="C8" s="124"/>
      <c r="D8" s="126"/>
      <c r="E8" s="96"/>
      <c r="F8" s="128"/>
      <c r="G8" s="107"/>
      <c r="H8" s="107"/>
      <c r="I8" s="77"/>
      <c r="N8" s="86"/>
    </row>
    <row r="9" spans="1:14" ht="18.75" hidden="1" customHeight="1">
      <c r="A9" s="123"/>
      <c r="B9" s="125"/>
      <c r="C9" s="125"/>
      <c r="D9" s="127"/>
      <c r="E9" s="104"/>
      <c r="F9" s="129"/>
      <c r="G9" s="108"/>
      <c r="H9" s="108"/>
      <c r="I9" s="76"/>
      <c r="N9" s="86"/>
    </row>
    <row r="10" spans="1:14" ht="18.75">
      <c r="A10" s="73">
        <v>10</v>
      </c>
      <c r="B10" s="74" t="s">
        <v>31</v>
      </c>
      <c r="C10" s="18">
        <v>7.5650000000000004</v>
      </c>
      <c r="D10" s="20">
        <v>139.9</v>
      </c>
      <c r="E10" s="91">
        <v>108.5</v>
      </c>
      <c r="F10" s="37">
        <f t="shared" ref="F10:F28" si="0">ROUND((E10/D10-1)*100,1)</f>
        <v>-22.4</v>
      </c>
      <c r="G10" s="38">
        <f t="shared" ref="G10:G27" si="1">ROUND(((E10-D10)*C10/$D$28),3)</f>
        <v>-1.4530000000000001</v>
      </c>
      <c r="H10" s="22">
        <f t="shared" ref="H10:H27" si="2">ROUND(G10/$G$28*100,3)</f>
        <v>6.4530000000000003</v>
      </c>
      <c r="I10" s="75"/>
      <c r="N10" s="86"/>
    </row>
    <row r="11" spans="1:14" ht="18.75">
      <c r="A11" s="73">
        <v>11</v>
      </c>
      <c r="B11" s="74" t="s">
        <v>9</v>
      </c>
      <c r="C11" s="18">
        <v>6.3929999999999998</v>
      </c>
      <c r="D11" s="20">
        <v>293.60000000000002</v>
      </c>
      <c r="E11" s="37">
        <v>227.2</v>
      </c>
      <c r="F11" s="37">
        <f t="shared" si="0"/>
        <v>-22.6</v>
      </c>
      <c r="G11" s="38">
        <f t="shared" si="1"/>
        <v>-2.5960000000000001</v>
      </c>
      <c r="H11" s="22">
        <f t="shared" si="2"/>
        <v>11.529</v>
      </c>
      <c r="I11" s="75"/>
      <c r="N11" s="86"/>
    </row>
    <row r="12" spans="1:14" ht="18.75">
      <c r="A12" s="73">
        <v>13</v>
      </c>
      <c r="B12" s="74" t="s">
        <v>10</v>
      </c>
      <c r="C12" s="18">
        <v>0.624</v>
      </c>
      <c r="D12" s="20">
        <v>263.89999999999998</v>
      </c>
      <c r="E12" s="91">
        <v>203.5</v>
      </c>
      <c r="F12" s="37">
        <f t="shared" si="0"/>
        <v>-22.9</v>
      </c>
      <c r="G12" s="38">
        <f t="shared" si="1"/>
        <v>-0.23100000000000001</v>
      </c>
      <c r="H12" s="22">
        <f t="shared" si="2"/>
        <v>1.026</v>
      </c>
      <c r="I12" s="71">
        <f t="shared" ref="I12:I20" si="3">ROUND((F12/D12-1)*100,1)</f>
        <v>-108.7</v>
      </c>
      <c r="M12" s="70"/>
      <c r="N12" s="86"/>
    </row>
    <row r="13" spans="1:14" ht="18.75">
      <c r="A13" s="73">
        <v>14</v>
      </c>
      <c r="B13" s="74" t="s">
        <v>11</v>
      </c>
      <c r="C13" s="18">
        <v>0.20899999999999999</v>
      </c>
      <c r="D13" s="22">
        <v>245.5</v>
      </c>
      <c r="E13" s="91">
        <v>189.7</v>
      </c>
      <c r="F13" s="37">
        <f t="shared" si="0"/>
        <v>-22.7</v>
      </c>
      <c r="G13" s="38">
        <f t="shared" si="1"/>
        <v>-7.0999999999999994E-2</v>
      </c>
      <c r="H13" s="22">
        <f t="shared" si="2"/>
        <v>0.315</v>
      </c>
      <c r="I13" s="71">
        <f t="shared" si="3"/>
        <v>-109.2</v>
      </c>
      <c r="M13" s="70"/>
      <c r="N13" s="86"/>
    </row>
    <row r="14" spans="1:14" ht="37.5">
      <c r="A14" s="73">
        <v>15</v>
      </c>
      <c r="B14" s="74" t="s">
        <v>12</v>
      </c>
      <c r="C14" s="18">
        <v>0.111</v>
      </c>
      <c r="D14" s="20">
        <v>204.9</v>
      </c>
      <c r="E14" s="91">
        <v>158.19999999999999</v>
      </c>
      <c r="F14" s="37">
        <f t="shared" si="0"/>
        <v>-22.8</v>
      </c>
      <c r="G14" s="38">
        <f t="shared" si="1"/>
        <v>-3.2000000000000001E-2</v>
      </c>
      <c r="H14" s="22">
        <f t="shared" si="2"/>
        <v>0.14199999999999999</v>
      </c>
      <c r="I14" s="71">
        <f t="shared" si="3"/>
        <v>-111.1</v>
      </c>
      <c r="M14" s="70"/>
      <c r="N14" s="86"/>
    </row>
    <row r="15" spans="1:14" ht="18.75">
      <c r="A15" s="73">
        <v>17</v>
      </c>
      <c r="B15" s="74" t="s">
        <v>13</v>
      </c>
      <c r="C15" s="18">
        <v>7.9000000000000001E-2</v>
      </c>
      <c r="D15" s="20">
        <v>125.3</v>
      </c>
      <c r="E15" s="91">
        <v>96.9</v>
      </c>
      <c r="F15" s="37">
        <f t="shared" si="0"/>
        <v>-22.7</v>
      </c>
      <c r="G15" s="38">
        <f t="shared" si="1"/>
        <v>-1.4E-2</v>
      </c>
      <c r="H15" s="22">
        <f t="shared" si="2"/>
        <v>6.2E-2</v>
      </c>
      <c r="I15" s="71">
        <f t="shared" si="3"/>
        <v>-118.1</v>
      </c>
      <c r="M15" s="70"/>
      <c r="N15" s="86"/>
    </row>
    <row r="16" spans="1:14" ht="18.75">
      <c r="A16" s="73">
        <v>18</v>
      </c>
      <c r="B16" s="74" t="s">
        <v>37</v>
      </c>
      <c r="C16" s="18">
        <v>0.32200000000000001</v>
      </c>
      <c r="D16" s="20">
        <v>157.1</v>
      </c>
      <c r="E16" s="91">
        <v>121.5</v>
      </c>
      <c r="F16" s="37">
        <f t="shared" si="0"/>
        <v>-22.7</v>
      </c>
      <c r="G16" s="38">
        <f t="shared" si="1"/>
        <v>-7.0000000000000007E-2</v>
      </c>
      <c r="H16" s="22">
        <f t="shared" si="2"/>
        <v>0.311</v>
      </c>
      <c r="I16" s="71">
        <f t="shared" si="3"/>
        <v>-114.4</v>
      </c>
      <c r="M16" s="70"/>
      <c r="N16" s="86"/>
    </row>
    <row r="17" spans="1:14" ht="18.75">
      <c r="A17" s="73">
        <v>19</v>
      </c>
      <c r="B17" s="74" t="s">
        <v>36</v>
      </c>
      <c r="C17" s="18">
        <v>42.161000000000001</v>
      </c>
      <c r="D17" s="20">
        <v>165.1</v>
      </c>
      <c r="E17" s="91">
        <v>128.1</v>
      </c>
      <c r="F17" s="37">
        <f t="shared" si="0"/>
        <v>-22.4</v>
      </c>
      <c r="G17" s="38">
        <f t="shared" si="1"/>
        <v>-9.5410000000000004</v>
      </c>
      <c r="H17" s="22">
        <f t="shared" si="2"/>
        <v>42.372</v>
      </c>
      <c r="I17" s="71">
        <f t="shared" si="3"/>
        <v>-113.6</v>
      </c>
      <c r="M17" s="70"/>
      <c r="N17" s="86"/>
    </row>
    <row r="18" spans="1:14" ht="18.75">
      <c r="A18" s="73">
        <v>20</v>
      </c>
      <c r="B18" s="74" t="s">
        <v>35</v>
      </c>
      <c r="C18" s="27">
        <v>6.05</v>
      </c>
      <c r="D18" s="20">
        <v>139.1</v>
      </c>
      <c r="E18" s="91">
        <v>107.9</v>
      </c>
      <c r="F18" s="37">
        <f t="shared" si="0"/>
        <v>-22.4</v>
      </c>
      <c r="G18" s="38">
        <f t="shared" si="1"/>
        <v>-1.1539999999999999</v>
      </c>
      <c r="H18" s="22">
        <f t="shared" si="2"/>
        <v>5.125</v>
      </c>
      <c r="I18" s="71">
        <f t="shared" si="3"/>
        <v>-116.1</v>
      </c>
      <c r="M18" s="70"/>
      <c r="N18" s="86"/>
    </row>
    <row r="19" spans="1:14" ht="18.75">
      <c r="A19" s="73">
        <v>22</v>
      </c>
      <c r="B19" s="74" t="s">
        <v>17</v>
      </c>
      <c r="C19" s="18">
        <v>0.64200000000000002</v>
      </c>
      <c r="D19" s="20">
        <v>145.6</v>
      </c>
      <c r="E19" s="91">
        <v>112.7</v>
      </c>
      <c r="F19" s="37">
        <f t="shared" si="0"/>
        <v>-22.6</v>
      </c>
      <c r="G19" s="38">
        <f t="shared" si="1"/>
        <v>-0.129</v>
      </c>
      <c r="H19" s="22">
        <f t="shared" si="2"/>
        <v>0.57299999999999995</v>
      </c>
      <c r="I19" s="71">
        <f t="shared" si="3"/>
        <v>-115.5</v>
      </c>
      <c r="M19" s="70"/>
      <c r="N19" s="86"/>
    </row>
    <row r="20" spans="1:14" ht="18.75">
      <c r="A20" s="73">
        <v>23</v>
      </c>
      <c r="B20" s="74" t="s">
        <v>18</v>
      </c>
      <c r="C20" s="18">
        <v>23.56</v>
      </c>
      <c r="D20" s="20">
        <v>163.6</v>
      </c>
      <c r="E20" s="91">
        <v>126.6</v>
      </c>
      <c r="F20" s="37">
        <f t="shared" si="0"/>
        <v>-22.6</v>
      </c>
      <c r="G20" s="38">
        <f t="shared" si="1"/>
        <v>-5.3319999999999999</v>
      </c>
      <c r="H20" s="22">
        <f t="shared" si="2"/>
        <v>23.68</v>
      </c>
      <c r="I20" s="71">
        <f t="shared" si="3"/>
        <v>-113.8</v>
      </c>
      <c r="M20" s="70"/>
      <c r="N20" s="86"/>
    </row>
    <row r="21" spans="1:14" ht="18.75">
      <c r="A21" s="73">
        <v>25</v>
      </c>
      <c r="B21" s="74" t="s">
        <v>19</v>
      </c>
      <c r="C21" s="18">
        <v>2.0920000000000001</v>
      </c>
      <c r="D21" s="22">
        <v>131</v>
      </c>
      <c r="E21" s="91">
        <v>101.3</v>
      </c>
      <c r="F21" s="37">
        <f t="shared" si="0"/>
        <v>-22.7</v>
      </c>
      <c r="G21" s="38">
        <f t="shared" si="1"/>
        <v>-0.38</v>
      </c>
      <c r="H21" s="22">
        <f t="shared" si="2"/>
        <v>1.6879999999999999</v>
      </c>
      <c r="I21" s="71"/>
      <c r="M21" s="70"/>
      <c r="N21" s="86"/>
    </row>
    <row r="22" spans="1:14" ht="18.75">
      <c r="A22" s="73">
        <v>26</v>
      </c>
      <c r="B22" s="74" t="s">
        <v>20</v>
      </c>
      <c r="C22" s="27">
        <v>7.0000000000000007E-2</v>
      </c>
      <c r="D22" s="20">
        <v>53.3</v>
      </c>
      <c r="E22" s="91">
        <v>41.1</v>
      </c>
      <c r="F22" s="37">
        <f t="shared" si="0"/>
        <v>-22.9</v>
      </c>
      <c r="G22" s="38">
        <f t="shared" si="1"/>
        <v>-5.0000000000000001E-3</v>
      </c>
      <c r="H22" s="22">
        <f t="shared" si="2"/>
        <v>2.1999999999999999E-2</v>
      </c>
      <c r="I22" s="71"/>
      <c r="M22" s="70"/>
      <c r="N22" s="86"/>
    </row>
    <row r="23" spans="1:14" ht="20.25">
      <c r="A23" s="73">
        <v>28</v>
      </c>
      <c r="B23" s="40" t="s">
        <v>21</v>
      </c>
      <c r="C23" s="18">
        <v>4.9829999999999997</v>
      </c>
      <c r="D23" s="20">
        <v>85.7</v>
      </c>
      <c r="E23" s="37">
        <v>66.2</v>
      </c>
      <c r="F23" s="37">
        <f t="shared" si="0"/>
        <v>-22.8</v>
      </c>
      <c r="G23" s="38">
        <f t="shared" si="1"/>
        <v>-0.59399999999999997</v>
      </c>
      <c r="H23" s="22">
        <f t="shared" si="2"/>
        <v>2.6379999999999999</v>
      </c>
      <c r="I23" s="71"/>
      <c r="M23" s="70"/>
      <c r="N23" s="86"/>
    </row>
    <row r="24" spans="1:14" ht="40.5">
      <c r="A24" s="73">
        <v>27</v>
      </c>
      <c r="B24" s="41" t="s">
        <v>22</v>
      </c>
      <c r="C24" s="18">
        <v>1.514</v>
      </c>
      <c r="D24" s="22">
        <v>111.4</v>
      </c>
      <c r="E24" s="37">
        <v>86</v>
      </c>
      <c r="F24" s="37">
        <f t="shared" si="0"/>
        <v>-22.8</v>
      </c>
      <c r="G24" s="38">
        <f t="shared" si="1"/>
        <v>-0.23499999999999999</v>
      </c>
      <c r="H24" s="22">
        <f t="shared" si="2"/>
        <v>1.044</v>
      </c>
      <c r="I24" s="71"/>
      <c r="M24" s="70"/>
      <c r="N24" s="86"/>
    </row>
    <row r="25" spans="1:14" ht="20.25">
      <c r="A25" s="73">
        <v>29</v>
      </c>
      <c r="B25" s="40" t="s">
        <v>23</v>
      </c>
      <c r="C25" s="18">
        <v>3.512</v>
      </c>
      <c r="D25" s="22">
        <v>132</v>
      </c>
      <c r="E25" s="91">
        <v>101.9</v>
      </c>
      <c r="F25" s="37">
        <f t="shared" si="0"/>
        <v>-22.8</v>
      </c>
      <c r="G25" s="38">
        <f t="shared" si="1"/>
        <v>-0.64700000000000002</v>
      </c>
      <c r="H25" s="22">
        <f t="shared" si="2"/>
        <v>2.8730000000000002</v>
      </c>
      <c r="I25" s="71"/>
      <c r="M25" s="70"/>
      <c r="N25" s="86"/>
    </row>
    <row r="26" spans="1:14" ht="20.25">
      <c r="A26" s="73">
        <v>30</v>
      </c>
      <c r="B26" s="40" t="s">
        <v>24</v>
      </c>
      <c r="C26" s="18">
        <v>5.1999999999999998E-2</v>
      </c>
      <c r="D26" s="20">
        <v>302.39999999999998</v>
      </c>
      <c r="E26" s="91">
        <v>232.8</v>
      </c>
      <c r="F26" s="37">
        <f t="shared" si="0"/>
        <v>-23</v>
      </c>
      <c r="G26" s="38">
        <f t="shared" si="1"/>
        <v>-2.1999999999999999E-2</v>
      </c>
      <c r="H26" s="22">
        <f t="shared" si="2"/>
        <v>9.8000000000000004E-2</v>
      </c>
      <c r="I26" s="71"/>
      <c r="M26" s="70"/>
      <c r="N26" s="86"/>
    </row>
    <row r="27" spans="1:14" ht="19.5" thickBot="1">
      <c r="A27" s="54">
        <v>31</v>
      </c>
      <c r="B27" s="74" t="s">
        <v>25</v>
      </c>
      <c r="C27" s="18">
        <v>6.0999999999999999E-2</v>
      </c>
      <c r="D27" s="20">
        <v>126.3</v>
      </c>
      <c r="E27" s="91">
        <v>97.6</v>
      </c>
      <c r="F27" s="37">
        <f t="shared" si="0"/>
        <v>-22.7</v>
      </c>
      <c r="G27" s="38">
        <f t="shared" si="1"/>
        <v>-1.0999999999999999E-2</v>
      </c>
      <c r="H27" s="22">
        <f t="shared" si="2"/>
        <v>4.9000000000000002E-2</v>
      </c>
      <c r="I27" s="71">
        <f>ROUND((F21/D21-1)*100,1)</f>
        <v>-117.3</v>
      </c>
      <c r="M27" s="70"/>
      <c r="N27" s="86"/>
    </row>
    <row r="28" spans="1:14" ht="18.75">
      <c r="A28" s="73" t="s">
        <v>26</v>
      </c>
      <c r="B28" s="72" t="s">
        <v>27</v>
      </c>
      <c r="C28" s="18">
        <v>100</v>
      </c>
      <c r="D28" s="50">
        <v>163.5</v>
      </c>
      <c r="E28" s="92">
        <v>126.7</v>
      </c>
      <c r="F28" s="37">
        <f t="shared" si="0"/>
        <v>-22.5</v>
      </c>
      <c r="G28" s="38">
        <f>SUM(G10:G27)</f>
        <v>-22.516999999999996</v>
      </c>
      <c r="H28" s="42">
        <f>SUM(H10:H27)</f>
        <v>100.00000000000001</v>
      </c>
      <c r="I28" s="71">
        <f>ROUND((F28/D28-1)*100,1)</f>
        <v>-113.8</v>
      </c>
      <c r="M28" s="70"/>
      <c r="N28" s="86"/>
    </row>
    <row r="29" spans="1:14">
      <c r="M29" s="70"/>
      <c r="N29" s="86"/>
    </row>
    <row r="30" spans="1:14" ht="15" hidden="1">
      <c r="C30" s="43"/>
      <c r="M30" s="39"/>
      <c r="N30" s="87"/>
    </row>
    <row r="31" spans="1:14" ht="15" hidden="1">
      <c r="C31" s="44"/>
      <c r="M31" s="39"/>
      <c r="N31" s="87"/>
    </row>
    <row r="32" spans="1:14">
      <c r="M32" s="70"/>
      <c r="N32" s="86"/>
    </row>
    <row r="33" spans="4:5">
      <c r="D33" s="45"/>
      <c r="E33" s="45"/>
    </row>
  </sheetData>
  <mergeCells count="10">
    <mergeCell ref="H4:H9"/>
    <mergeCell ref="A4:A9"/>
    <mergeCell ref="A2:H2"/>
    <mergeCell ref="C4:C9"/>
    <mergeCell ref="D4:D9"/>
    <mergeCell ref="B4:B9"/>
    <mergeCell ref="F4:F9"/>
    <mergeCell ref="G4:G9"/>
    <mergeCell ref="E4:E6"/>
    <mergeCell ref="E7:E9"/>
  </mergeCells>
  <pageMargins left="0.7" right="0.7" top="0.75" bottom="0.75" header="0.3" footer="0.3"/>
  <pageSetup paperSize="9" scale="82" orientation="portrait" verticalDpi="15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9</vt:i4>
      </vt:variant>
      <vt:variant>
        <vt:lpstr>نطاقات تمت تسميتها</vt:lpstr>
      </vt:variant>
      <vt:variant>
        <vt:i4>6</vt:i4>
      </vt:variant>
    </vt:vector>
  </HeadingPairs>
  <TitlesOfParts>
    <vt:vector size="15" baseType="lpstr">
      <vt:lpstr>الارقام القياسية للمخرجات</vt:lpstr>
      <vt:lpstr>نسب المساهمة الفصلية للمخرجات</vt:lpstr>
      <vt:lpstr>نسب المساهمة السنوية للمخرجات</vt:lpstr>
      <vt:lpstr>الارقام القياسية للمدخلات</vt:lpstr>
      <vt:lpstr>نسبة المساهمة الفصلي للمدخلات</vt:lpstr>
      <vt:lpstr>نسبة المساهمة السنوي للمدخلات</vt:lpstr>
      <vt:lpstr>الارقام القياسية للكمية الانتاج</vt:lpstr>
      <vt:lpstr>نسبة المساهمة الفصلي للكميات</vt:lpstr>
      <vt:lpstr>نسبة المساهمة السنوي للكميات</vt:lpstr>
      <vt:lpstr>'الارقام القياسية للمخرجات'!OLE_LINK1</vt:lpstr>
      <vt:lpstr>'الارقام القياسية للمخرجات'!OLE_LINK3</vt:lpstr>
      <vt:lpstr>'الارقام القياسية للكمية الانتاج'!Print_Area</vt:lpstr>
      <vt:lpstr>'الارقام القياسية للمخرجات'!Print_Area</vt:lpstr>
      <vt:lpstr>'نسب المساهمة الفصلية للمخرجات'!Print_Area</vt:lpstr>
      <vt:lpstr>'نسبة المساهمة السنوي للمدخلات'!Print_Area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Sundus Sabur</dc:creator>
  <cp:lastModifiedBy>Sundus Sabur</cp:lastModifiedBy>
  <dcterms:created xsi:type="dcterms:W3CDTF">2018-08-09T07:32:45Z</dcterms:created>
  <dcterms:modified xsi:type="dcterms:W3CDTF">2020-11-18T07:26:21Z</dcterms:modified>
</cp:coreProperties>
</file>